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publicadministrationis-my.sharepoint.com/personal/freyr_aevarsson_umhverfisstofnun_is/Documents/Gögn/"/>
    </mc:Choice>
  </mc:AlternateContent>
  <xr:revisionPtr revIDLastSave="0" documentId="8_{2FB96C03-29DA-4297-BC91-D2661845ABDB}" xr6:coauthVersionLast="47" xr6:coauthVersionMax="47" xr10:uidLastSave="{00000000-0000-0000-0000-000000000000}"/>
  <bookViews>
    <workbookView xWindow="-28920" yWindow="-5850" windowWidth="29040" windowHeight="15840" firstSheet="2" activeTab="2" xr2:uid="{00000000-000D-0000-FFFF-FFFF00000000}"/>
  </bookViews>
  <sheets>
    <sheet name="Utstreymisbokhald_xxxx" sheetId="1" r:id="rId1"/>
    <sheet name="Listi yfir mengunarefni " sheetId="2" r:id="rId2"/>
    <sheet name="Útreikningar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0" i="3" l="1"/>
  <c r="H18" i="3"/>
  <c r="G18" i="3"/>
  <c r="F18" i="3"/>
  <c r="D18" i="3"/>
  <c r="E18" i="3" s="1"/>
  <c r="C18" i="3"/>
  <c r="N17" i="3"/>
  <c r="M17" i="3"/>
  <c r="L17" i="3"/>
  <c r="O17" i="3" s="1"/>
  <c r="P17" i="3" s="1"/>
  <c r="K17" i="3"/>
  <c r="Q17" i="3" s="1"/>
  <c r="R17" i="3" s="1"/>
  <c r="J17" i="3"/>
  <c r="N16" i="3"/>
  <c r="M16" i="3"/>
  <c r="L16" i="3"/>
  <c r="O16" i="3" s="1"/>
  <c r="P16" i="3" s="1"/>
  <c r="K16" i="3"/>
  <c r="Q16" i="3" s="1"/>
  <c r="R16" i="3" s="1"/>
  <c r="J16" i="3"/>
  <c r="N15" i="3"/>
  <c r="M15" i="3"/>
  <c r="L15" i="3"/>
  <c r="O15" i="3" s="1"/>
  <c r="P15" i="3" s="1"/>
  <c r="K15" i="3"/>
  <c r="Q15" i="3" s="1"/>
  <c r="R15" i="3" s="1"/>
  <c r="J15" i="3"/>
  <c r="N14" i="3"/>
  <c r="M14" i="3"/>
  <c r="L14" i="3"/>
  <c r="O14" i="3" s="1"/>
  <c r="P14" i="3" s="1"/>
  <c r="K14" i="3"/>
  <c r="Q14" i="3" s="1"/>
  <c r="R14" i="3" s="1"/>
  <c r="J14" i="3"/>
  <c r="N13" i="3"/>
  <c r="M13" i="3"/>
  <c r="L13" i="3"/>
  <c r="O13" i="3" s="1"/>
  <c r="P13" i="3" s="1"/>
  <c r="K13" i="3"/>
  <c r="Q13" i="3" s="1"/>
  <c r="R13" i="3" s="1"/>
  <c r="J13" i="3"/>
  <c r="N12" i="3"/>
  <c r="M12" i="3"/>
  <c r="L12" i="3"/>
  <c r="O12" i="3" s="1"/>
  <c r="P12" i="3" s="1"/>
  <c r="K12" i="3"/>
  <c r="Q12" i="3" s="1"/>
  <c r="R12" i="3" s="1"/>
  <c r="J12" i="3"/>
  <c r="N11" i="3"/>
  <c r="M11" i="3"/>
  <c r="L11" i="3"/>
  <c r="O11" i="3" s="1"/>
  <c r="P11" i="3" s="1"/>
  <c r="K11" i="3"/>
  <c r="Q11" i="3" s="1"/>
  <c r="R11" i="3" s="1"/>
  <c r="J11" i="3"/>
  <c r="N10" i="3"/>
  <c r="M10" i="3"/>
  <c r="L10" i="3"/>
  <c r="O10" i="3" s="1"/>
  <c r="P10" i="3" s="1"/>
  <c r="K10" i="3"/>
  <c r="Q10" i="3" s="1"/>
  <c r="R10" i="3" s="1"/>
  <c r="J10" i="3"/>
  <c r="N9" i="3"/>
  <c r="M9" i="3"/>
  <c r="L9" i="3"/>
  <c r="O9" i="3" s="1"/>
  <c r="P9" i="3" s="1"/>
  <c r="K9" i="3"/>
  <c r="Q9" i="3" s="1"/>
  <c r="R9" i="3" s="1"/>
  <c r="J9" i="3"/>
  <c r="N8" i="3"/>
  <c r="M8" i="3"/>
  <c r="L8" i="3"/>
  <c r="O8" i="3" s="1"/>
  <c r="P8" i="3" s="1"/>
  <c r="K8" i="3"/>
  <c r="Q8" i="3" s="1"/>
  <c r="R8" i="3" s="1"/>
  <c r="J8" i="3"/>
  <c r="N7" i="3"/>
  <c r="M7" i="3"/>
  <c r="L7" i="3"/>
  <c r="O7" i="3" s="1"/>
  <c r="P7" i="3" s="1"/>
  <c r="K7" i="3"/>
  <c r="Q7" i="3" s="1"/>
  <c r="R7" i="3" s="1"/>
  <c r="J7" i="3"/>
  <c r="I7" i="3"/>
  <c r="N6" i="3"/>
  <c r="M6" i="3"/>
  <c r="L6" i="3"/>
  <c r="O6" i="3" s="1"/>
  <c r="P6" i="3" s="1"/>
  <c r="K6" i="3"/>
  <c r="Q6" i="3" s="1"/>
  <c r="R6" i="3" s="1"/>
  <c r="J6" i="3"/>
  <c r="I6" i="3"/>
  <c r="N5" i="3"/>
  <c r="M5" i="3"/>
  <c r="L5" i="3"/>
  <c r="O5" i="3" s="1"/>
  <c r="P5" i="3" s="1"/>
  <c r="K5" i="3"/>
  <c r="Q5" i="3" s="1"/>
  <c r="R5" i="3" s="1"/>
  <c r="J5" i="3"/>
  <c r="I5" i="3"/>
  <c r="N4" i="3"/>
  <c r="L4" i="3"/>
  <c r="O4" i="3" s="1"/>
  <c r="P4" i="3" s="1"/>
  <c r="J4" i="3"/>
  <c r="I4" i="3"/>
  <c r="E4" i="3"/>
  <c r="N3" i="3"/>
  <c r="L3" i="3"/>
  <c r="O3" i="3" s="1"/>
  <c r="P3" i="3" s="1"/>
  <c r="J3" i="3"/>
  <c r="I3" i="3"/>
  <c r="E3" i="3"/>
  <c r="N2" i="3"/>
  <c r="L2" i="3"/>
  <c r="J2" i="3"/>
  <c r="I2" i="3"/>
  <c r="I18" i="3" s="1"/>
  <c r="E2" i="3"/>
  <c r="M2" i="3" l="1"/>
  <c r="K2" i="3"/>
  <c r="O2" i="3"/>
  <c r="M3" i="3"/>
  <c r="K3" i="3"/>
  <c r="Q3" i="3" s="1"/>
  <c r="R3" i="3" s="1"/>
  <c r="M4" i="3"/>
  <c r="K4" i="3"/>
  <c r="Q4" i="3" s="1"/>
  <c r="R4" i="3" s="1"/>
  <c r="N18" i="3"/>
  <c r="N20" i="3" s="1"/>
  <c r="M18" i="3"/>
  <c r="L18" i="3"/>
  <c r="K18" i="3"/>
  <c r="Q18" i="3" s="1"/>
  <c r="R18" i="3" s="1"/>
  <c r="J18" i="3"/>
  <c r="J20" i="3" s="1"/>
  <c r="O18" i="3" l="1"/>
  <c r="P18" i="3" s="1"/>
  <c r="L20" i="3"/>
  <c r="O20" i="3"/>
  <c r="P20" i="3" s="1"/>
  <c r="P2" i="3"/>
  <c r="P21" i="3" s="1"/>
  <c r="K20" i="3"/>
  <c r="Q2" i="3"/>
  <c r="M20" i="3"/>
  <c r="Q20" i="3" l="1"/>
  <c r="R20" i="3" s="1"/>
  <c r="R2" i="3"/>
</calcChain>
</file>

<file path=xl/sharedStrings.xml><?xml version="1.0" encoding="utf-8"?>
<sst xmlns="http://schemas.openxmlformats.org/spreadsheetml/2006/main" count="400" uniqueCount="260">
  <si>
    <t>Viðmiðunarár</t>
  </si>
  <si>
    <t>Upplýsingar um rekstraeininguna</t>
  </si>
  <si>
    <t>Heiti móðurfélags</t>
  </si>
  <si>
    <t>Kaldvík</t>
  </si>
  <si>
    <t>heiti rekstraeiningar</t>
  </si>
  <si>
    <t>Röndin Kóaskeri</t>
  </si>
  <si>
    <t>Kennitala rekstraeiningar</t>
  </si>
  <si>
    <t>520412-0930</t>
  </si>
  <si>
    <t>heimilisfang</t>
  </si>
  <si>
    <t>Röndin</t>
  </si>
  <si>
    <t>Bær/staður</t>
  </si>
  <si>
    <t>Kópasker</t>
  </si>
  <si>
    <t>Póstnúmer</t>
  </si>
  <si>
    <t>Land</t>
  </si>
  <si>
    <t>Ísland</t>
  </si>
  <si>
    <t>Staðsetningarhnit</t>
  </si>
  <si>
    <t>66.177605°N 16.260815°W</t>
  </si>
  <si>
    <t>Vatnasviðsumdæmi</t>
  </si>
  <si>
    <t>Kóði atvinnugreinaflokkunar Evrópubandalaganna (4 tölustafir)</t>
  </si>
  <si>
    <t>05.02,</t>
  </si>
  <si>
    <t>Mikilvægasta atvinnustarfsemin, skv. kóða atvinnugreinaflokkunar</t>
  </si>
  <si>
    <t>Fiskeldi</t>
  </si>
  <si>
    <t>Valkvæðar upplýsingar</t>
  </si>
  <si>
    <t>Framleiðslumagn</t>
  </si>
  <si>
    <t>Fjöldi stöðva</t>
  </si>
  <si>
    <t>Fjöldi klukkustunda á ári í rekstri</t>
  </si>
  <si>
    <t>Fjöldi starfsmanna</t>
  </si>
  <si>
    <t>Reitur fyrir textaupplýsingar eða veffang sem vísar á umhverfis- upplýsingar sem rekstraeining eða móðurfélag vill koma á framfæri</t>
  </si>
  <si>
    <t xml:space="preserve">Öll starfsemi rekstrareiningarinnar samkvæmt I. viðauka (samkvæmt skráningarkerfinu í I. viðauka og IPPC-kóðanum, liggi slíkt fyrir) </t>
  </si>
  <si>
    <t>Númer starfsemi</t>
  </si>
  <si>
    <t>E-PRTR kóði</t>
  </si>
  <si>
    <t>IPPC kóði</t>
  </si>
  <si>
    <t>7.b)</t>
  </si>
  <si>
    <t>Upplýsingar um losun rekstrareiningarinnar í andrúmsloft fyrir hvert mengunarefni sem fer yfir viðmiðunargildi (samkvæmt II. viðauka)</t>
  </si>
  <si>
    <t>Mengunarefni skv. II viðauka</t>
  </si>
  <si>
    <t>Aðferð</t>
  </si>
  <si>
    <t>Losun í andrúmsloft</t>
  </si>
  <si>
    <t>nr.</t>
  </si>
  <si>
    <t>nafn</t>
  </si>
  <si>
    <t>M/C/E</t>
  </si>
  <si>
    <t>Aðferðarfræði</t>
  </si>
  <si>
    <t>Heildar [kg/ár]</t>
  </si>
  <si>
    <t>Óhapp [kg/ár]</t>
  </si>
  <si>
    <t>Upplýsingar um losun rekstrareiningarinnar í vatn fyrir hvert mengunarefni sem fer yfir viðmiðunargildi (samkvæmt II. viðauka)</t>
  </si>
  <si>
    <t>Losun í vatn</t>
  </si>
  <si>
    <t>Heildar N</t>
  </si>
  <si>
    <t>C</t>
  </si>
  <si>
    <t>Heildar P</t>
  </si>
  <si>
    <t>Upplýsingar um losun rekstrareiningarinnar í land fyrir hvert mengunarefni sem fer yfir viðmiðunargildi (samkvæmt II. viðauka)</t>
  </si>
  <si>
    <t>Losun í land</t>
  </si>
  <si>
    <t>Flutningur hvers mengunarefnis af staðnum, sem ætlað er til skólphreinsunar, í magni sem er umfram viðmiðunargildi (samkvæmt II. viðauka)</t>
  </si>
  <si>
    <t>Losun í aðskilda fráveitu</t>
  </si>
  <si>
    <t>Flutningur hættulegs úrgangs, sem fer yfir viðmiðunargildi (skv. 5. gr.), frá rekstrareiningunni</t>
  </si>
  <si>
    <t>Innanlands</t>
  </si>
  <si>
    <t>Magn [t/ár]</t>
  </si>
  <si>
    <t>D/R</t>
  </si>
  <si>
    <t>(M/C/E)</t>
  </si>
  <si>
    <t>Til annara landa</t>
  </si>
  <si>
    <t>Heiti og heimilisfang endurnýtis/fargara</t>
  </si>
  <si>
    <t>Heimilisfang viðtökustöðvar</t>
  </si>
  <si>
    <t>Flutningur hættulauss úrgangs, sem fer yfir viðmiðunargildi (skv. 5. gr.), frá rekstrareiningunni</t>
  </si>
  <si>
    <t>Lögbært yfirvald sem almenningur getur snúið sér til:</t>
  </si>
  <si>
    <t>Heiti</t>
  </si>
  <si>
    <t>Umhverfis og Orkustofnun</t>
  </si>
  <si>
    <t>Heimilisfang</t>
  </si>
  <si>
    <t>Suðurlandsbraut 24</t>
  </si>
  <si>
    <t>Reykjavík</t>
  </si>
  <si>
    <t>Símanúmer</t>
  </si>
  <si>
    <t>Bréfasímanúmer</t>
  </si>
  <si>
    <t>Tölvupóstfang</t>
  </si>
  <si>
    <t>uos@uos.is</t>
  </si>
  <si>
    <t>#</t>
  </si>
  <si>
    <t>CAS Nr.</t>
  </si>
  <si>
    <t>Efni</t>
  </si>
  <si>
    <t>74-82-8</t>
  </si>
  <si>
    <r>
      <t>Methane (CH</t>
    </r>
    <r>
      <rPr>
        <vertAlign val="subscript"/>
        <sz val="7.7"/>
        <color indexed="8"/>
        <rFont val="Inherit"/>
      </rPr>
      <t>4</t>
    </r>
    <r>
      <rPr>
        <sz val="9.9"/>
        <color indexed="8"/>
        <rFont val="Inherit"/>
      </rPr>
      <t>)</t>
    </r>
  </si>
  <si>
    <t>100 000</t>
  </si>
  <si>
    <t>— (3)</t>
  </si>
  <si>
    <t>—</t>
  </si>
  <si>
    <t>630-08-0</t>
  </si>
  <si>
    <t>Carbon monoxide (CO)</t>
  </si>
  <si>
    <t>500 000</t>
  </si>
  <si>
    <t>124-38-9</t>
  </si>
  <si>
    <r>
      <t>Carbon dioxide (CO</t>
    </r>
    <r>
      <rPr>
        <vertAlign val="subscript"/>
        <sz val="7.7"/>
        <color indexed="8"/>
        <rFont val="Inherit"/>
      </rPr>
      <t>2</t>
    </r>
    <r>
      <rPr>
        <sz val="9.9"/>
        <color indexed="8"/>
        <rFont val="Inherit"/>
      </rPr>
      <t>)</t>
    </r>
  </si>
  <si>
    <t>100 million</t>
  </si>
  <si>
    <t>Hydro-fluorocarbons (HFCs) (4)</t>
  </si>
  <si>
    <t>10024-97-2</t>
  </si>
  <si>
    <r>
      <t>Nitrous oxide (N</t>
    </r>
    <r>
      <rPr>
        <vertAlign val="subscript"/>
        <sz val="7.7"/>
        <color indexed="8"/>
        <rFont val="Inherit"/>
      </rPr>
      <t>2</t>
    </r>
    <r>
      <rPr>
        <sz val="9.9"/>
        <color indexed="8"/>
        <rFont val="Inherit"/>
      </rPr>
      <t>O)</t>
    </r>
  </si>
  <si>
    <t>10 000</t>
  </si>
  <si>
    <t>7664-41-7</t>
  </si>
  <si>
    <r>
      <t>Ammonia (NH</t>
    </r>
    <r>
      <rPr>
        <vertAlign val="subscript"/>
        <sz val="7.7"/>
        <color indexed="8"/>
        <rFont val="Inherit"/>
      </rPr>
      <t>3</t>
    </r>
    <r>
      <rPr>
        <sz val="9.9"/>
        <color indexed="8"/>
        <rFont val="Inherit"/>
      </rPr>
      <t>)</t>
    </r>
  </si>
  <si>
    <t>Non-methane volatile organic compounds (NMVOC)</t>
  </si>
  <si>
    <r>
      <t>Nitrogen oxides (NO</t>
    </r>
    <r>
      <rPr>
        <vertAlign val="subscript"/>
        <sz val="7.7"/>
        <color indexed="8"/>
        <rFont val="Inherit"/>
      </rPr>
      <t>x</t>
    </r>
    <r>
      <rPr>
        <sz val="9.9"/>
        <color indexed="8"/>
        <rFont val="Inherit"/>
      </rPr>
      <t>/NO</t>
    </r>
    <r>
      <rPr>
        <vertAlign val="subscript"/>
        <sz val="7.7"/>
        <color indexed="8"/>
        <rFont val="Inherit"/>
      </rPr>
      <t>2</t>
    </r>
    <r>
      <rPr>
        <sz val="9.9"/>
        <color indexed="8"/>
        <rFont val="Inherit"/>
      </rPr>
      <t>)</t>
    </r>
  </si>
  <si>
    <t>Perfluorocarbons (PFCs) (5)</t>
  </si>
  <si>
    <t>2551-62-4</t>
  </si>
  <si>
    <r>
      <t>Sulphur hexafluoride (SF</t>
    </r>
    <r>
      <rPr>
        <vertAlign val="subscript"/>
        <sz val="7.7"/>
        <color indexed="8"/>
        <rFont val="Inherit"/>
      </rPr>
      <t>6</t>
    </r>
    <r>
      <rPr>
        <sz val="9.9"/>
        <color indexed="8"/>
        <rFont val="Inherit"/>
      </rPr>
      <t>)</t>
    </r>
  </si>
  <si>
    <r>
      <t>Sulphur oxides (SO</t>
    </r>
    <r>
      <rPr>
        <vertAlign val="subscript"/>
        <sz val="7.7"/>
        <color indexed="8"/>
        <rFont val="Inherit"/>
      </rPr>
      <t>x</t>
    </r>
    <r>
      <rPr>
        <sz val="9.9"/>
        <color indexed="8"/>
        <rFont val="Inherit"/>
      </rPr>
      <t>/SO</t>
    </r>
    <r>
      <rPr>
        <vertAlign val="subscript"/>
        <sz val="7.7"/>
        <color indexed="8"/>
        <rFont val="Inherit"/>
      </rPr>
      <t>2</t>
    </r>
    <r>
      <rPr>
        <sz val="9.9"/>
        <color indexed="8"/>
        <rFont val="Inherit"/>
      </rPr>
      <t>)</t>
    </r>
  </si>
  <si>
    <t>150 000</t>
  </si>
  <si>
    <t>Total nitrogen</t>
  </si>
  <si>
    <t>50 000</t>
  </si>
  <si>
    <t>Total phosphorus</t>
  </si>
  <si>
    <t>5 000</t>
  </si>
  <si>
    <t>Hydrochlorofluorocarbons (HCFCs) (6)</t>
  </si>
  <si>
    <t>Chlorofluorocarbons (CFCs) (7)</t>
  </si>
  <si>
    <t>Halons (8)</t>
  </si>
  <si>
    <t>Arsenic and compounds (as As) (9)</t>
  </si>
  <si>
    <t>Cadmium and compounds (as Cd) (9)</t>
  </si>
  <si>
    <t>Chromium and compounds (as Cr) (9)</t>
  </si>
  <si>
    <t>Copper and compounds (as Cu) (9)</t>
  </si>
  <si>
    <t>Mercury and compounds (as Hg) (9)</t>
  </si>
  <si>
    <t>Nickel and compounds (as Ni) (9)</t>
  </si>
  <si>
    <t>Lead and compounds (as Pb) (9)</t>
  </si>
  <si>
    <t>Zinc and compounds (as Zn) (9)</t>
  </si>
  <si>
    <t>15972-60-8</t>
  </si>
  <si>
    <t>Alachlor</t>
  </si>
  <si>
    <t>309-00-2</t>
  </si>
  <si>
    <t>Aldrin</t>
  </si>
  <si>
    <t>1912-24-9</t>
  </si>
  <si>
    <t>Atrazine</t>
  </si>
  <si>
    <t>57-74-9</t>
  </si>
  <si>
    <t>Chlordane</t>
  </si>
  <si>
    <t>143-50-0</t>
  </si>
  <si>
    <t>Chlordecone</t>
  </si>
  <si>
    <t>470-90-6</t>
  </si>
  <si>
    <t>Chlorfenvinphos</t>
  </si>
  <si>
    <t>85535-84-8</t>
  </si>
  <si>
    <r>
      <t>Chloro-alkanes, C</t>
    </r>
    <r>
      <rPr>
        <vertAlign val="subscript"/>
        <sz val="7.7"/>
        <color indexed="8"/>
        <rFont val="Inherit"/>
      </rPr>
      <t>10</t>
    </r>
    <r>
      <rPr>
        <sz val="9.9"/>
        <color indexed="8"/>
        <rFont val="Inherit"/>
      </rPr>
      <t>-C</t>
    </r>
    <r>
      <rPr>
        <vertAlign val="subscript"/>
        <sz val="7.7"/>
        <color indexed="8"/>
        <rFont val="Inherit"/>
      </rPr>
      <t>13</t>
    </r>
  </si>
  <si>
    <t>2921-88-2</t>
  </si>
  <si>
    <t>Chlorpyrifos</t>
  </si>
  <si>
    <t>50-29-3</t>
  </si>
  <si>
    <t>DDT</t>
  </si>
  <si>
    <t>107-06-2</t>
  </si>
  <si>
    <t>1,2-dichloroethane (EDC)</t>
  </si>
  <si>
    <t>1 000</t>
  </si>
  <si>
    <t>75-09-2</t>
  </si>
  <si>
    <t>Dichloromethane (DCM)</t>
  </si>
  <si>
    <t>60-57-1</t>
  </si>
  <si>
    <t>Dieldrin</t>
  </si>
  <si>
    <t>330-54-1</t>
  </si>
  <si>
    <t>Diuron</t>
  </si>
  <si>
    <t>115-29-7</t>
  </si>
  <si>
    <t>Endosulphan</t>
  </si>
  <si>
    <t>72-20-8</t>
  </si>
  <si>
    <t>Endrin</t>
  </si>
  <si>
    <t>Halogenated organic compounds (as AOX) (10)</t>
  </si>
  <si>
    <t>76-44-8</t>
  </si>
  <si>
    <t>Heptachlor</t>
  </si>
  <si>
    <t>118-74-1</t>
  </si>
  <si>
    <t>Hexachlorobenzene (HCB)</t>
  </si>
  <si>
    <t>87-68-3</t>
  </si>
  <si>
    <t>Hexachlorobutadiene (HCBD)</t>
  </si>
  <si>
    <t>608-73-1</t>
  </si>
  <si>
    <t>1,2,3,4,5,6-hexachlorocyclohexane(HCH)</t>
  </si>
  <si>
    <t>58-89-9</t>
  </si>
  <si>
    <t>Lindane</t>
  </si>
  <si>
    <t>2385-85-5</t>
  </si>
  <si>
    <t>Mirex</t>
  </si>
  <si>
    <t>PCDD + PCDF (dioxins + furans) (as Teq) (11)</t>
  </si>
  <si>
    <t>608-93-5</t>
  </si>
  <si>
    <t>Pentachlorobenzene</t>
  </si>
  <si>
    <t>87-86-5</t>
  </si>
  <si>
    <t>Pentachlorophenol (PCP)</t>
  </si>
  <si>
    <t>1336-36-3</t>
  </si>
  <si>
    <t>Polychlorinated biphenyls (PCBs)</t>
  </si>
  <si>
    <t>122-34-9</t>
  </si>
  <si>
    <t>Simazine</t>
  </si>
  <si>
    <t>127-18-4</t>
  </si>
  <si>
    <t>Tetrachloroethylene (PER)</t>
  </si>
  <si>
    <t>2 000</t>
  </si>
  <si>
    <t>56-23-5</t>
  </si>
  <si>
    <t>Tetrachloromethane (TCM)</t>
  </si>
  <si>
    <t>12002-48-1</t>
  </si>
  <si>
    <t>Trichlorobenzenes (TCBs) (all isomers)</t>
  </si>
  <si>
    <t>71-55-6</t>
  </si>
  <si>
    <t>1,1,1-trichloroethane</t>
  </si>
  <si>
    <t>79-34-5</t>
  </si>
  <si>
    <t>1,1,2,2-tetrachloroethane</t>
  </si>
  <si>
    <t>79-01-6</t>
  </si>
  <si>
    <t>Trichloroethylene</t>
  </si>
  <si>
    <t>67-66-3</t>
  </si>
  <si>
    <t>Trichloromethane</t>
  </si>
  <si>
    <t>8001-35-2</t>
  </si>
  <si>
    <t>Toxaphene</t>
  </si>
  <si>
    <t>75-01-4</t>
  </si>
  <si>
    <t>Vinyl chloride</t>
  </si>
  <si>
    <t>120-12-7</t>
  </si>
  <si>
    <t>Anthracene</t>
  </si>
  <si>
    <t>71-43-2</t>
  </si>
  <si>
    <t>Benzene</t>
  </si>
  <si>
    <t>(as BTEX) (12)</t>
  </si>
  <si>
    <t>Brominated diphenylethers (PBDE) (13)</t>
  </si>
  <si>
    <t>Nonylphenol and Nonylphenol ethoxylates (NP/NPEs)</t>
  </si>
  <si>
    <t>100-41-4</t>
  </si>
  <si>
    <t>Ethyl benzene</t>
  </si>
  <si>
    <t>75-21-8</t>
  </si>
  <si>
    <t>Ethylene oxide</t>
  </si>
  <si>
    <t>34123-59-6</t>
  </si>
  <si>
    <t>Isoproturon</t>
  </si>
  <si>
    <t>91-20-3</t>
  </si>
  <si>
    <t>Naphthalene</t>
  </si>
  <si>
    <t>Organotin compounds(as total Sn)</t>
  </si>
  <si>
    <t>117-81-7</t>
  </si>
  <si>
    <t>Di-(2-ethyl hexyl) phthalate (DEHP)</t>
  </si>
  <si>
    <t>108-95-2</t>
  </si>
  <si>
    <t>Phenols (as total C) (14)</t>
  </si>
  <si>
    <t>Polycyclic aromatic hydrocarbons (PAHs) (15)</t>
  </si>
  <si>
    <t>108-88-3</t>
  </si>
  <si>
    <t>Toluene</t>
  </si>
  <si>
    <t>Tributyltin and compounds (16)</t>
  </si>
  <si>
    <t>Triphenyltin and compounds (17)</t>
  </si>
  <si>
    <t>Total organic carbon (TOC) (as total C or COD/3)</t>
  </si>
  <si>
    <t>1582-09-8</t>
  </si>
  <si>
    <t>Trifluralin</t>
  </si>
  <si>
    <t>1330-20-7</t>
  </si>
  <si>
    <t>Xylenes (18)</t>
  </si>
  <si>
    <t>Chlorides (as total Cl)</t>
  </si>
  <si>
    <t>2 million</t>
  </si>
  <si>
    <t>Chlorine and inorganic compounds (as HCl)</t>
  </si>
  <si>
    <t>1332-21-4</t>
  </si>
  <si>
    <t>Asbestos</t>
  </si>
  <si>
    <t>Cyanides (as total CN)</t>
  </si>
  <si>
    <t>Fluorides (as total F)</t>
  </si>
  <si>
    <t>Fluorine and inorganic compounds (as HF)</t>
  </si>
  <si>
    <t>74-90-8</t>
  </si>
  <si>
    <t>Hydrogen cyanide (HCN)</t>
  </si>
  <si>
    <r>
      <t>Particulate matter (PM</t>
    </r>
    <r>
      <rPr>
        <vertAlign val="subscript"/>
        <sz val="7.7"/>
        <color indexed="8"/>
        <rFont val="Inherit"/>
      </rPr>
      <t>10</t>
    </r>
    <r>
      <rPr>
        <sz val="9.9"/>
        <color indexed="8"/>
        <rFont val="Inherit"/>
      </rPr>
      <t>)</t>
    </r>
  </si>
  <si>
    <t>1806-26-4</t>
  </si>
  <si>
    <t>Octylphenols and Octylphenol ethoxylates</t>
  </si>
  <si>
    <t>206-44-0</t>
  </si>
  <si>
    <t>Fluoranthene</t>
  </si>
  <si>
    <t>465-73-6</t>
  </si>
  <si>
    <t>Isodrin</t>
  </si>
  <si>
    <t>36355-1-8</t>
  </si>
  <si>
    <t>Hexabromobiphenyl</t>
  </si>
  <si>
    <t>191-24-2</t>
  </si>
  <si>
    <t>Benzo(g,h,i)perylene</t>
  </si>
  <si>
    <t>Týpa fóðurs/svæði</t>
  </si>
  <si>
    <t>Magn fóðurs [kg]</t>
  </si>
  <si>
    <t>Þurrvigt fóðurs %</t>
  </si>
  <si>
    <t>Hlutfall prótín %</t>
  </si>
  <si>
    <t>Hlutfall N %</t>
  </si>
  <si>
    <t>Hlutfall P %</t>
  </si>
  <si>
    <t>Hlutfall C %</t>
  </si>
  <si>
    <t>Framleiðsla/lífmassaaukning [tonn]</t>
  </si>
  <si>
    <t>POC [kg]</t>
  </si>
  <si>
    <t>PON [kg]</t>
  </si>
  <si>
    <t>POP [kg]</t>
  </si>
  <si>
    <t>DON [kg]</t>
  </si>
  <si>
    <t>DOP [kg]</t>
  </si>
  <si>
    <t>Total P</t>
  </si>
  <si>
    <t>kg P/tonn</t>
  </si>
  <si>
    <t>Total N</t>
  </si>
  <si>
    <t>ECO 3,0 [kg] in period</t>
  </si>
  <si>
    <t>ECO 3,0mm Response [kg] in period</t>
  </si>
  <si>
    <t>ECO 4,0 [kg] in period</t>
  </si>
  <si>
    <t>x</t>
  </si>
  <si>
    <t>Fóður x</t>
  </si>
  <si>
    <t>Samtals</t>
  </si>
  <si>
    <t>Feed amount in period</t>
  </si>
  <si>
    <t>Gross growth in 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</si>
</sst>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164" formatCode="0.0%"/>
    <numFmt numFmtId="165" formatCode="_-* #,##0.000_-;\-* #,##0.000_-;_-* &quot;-&quot;_-;_-@_-"/>
    <numFmt numFmtId="166" formatCode="_-* #,##0.0\ _k_r_-;\-* #,##0.0\ _k_r_-;_-* &quot;-&quot;?\ _k_r_-;_-@_-"/>
    <numFmt numFmtId="167" formatCode="_-* #,##0.0_-;\-* #,##0.0_-;_-* &quot;-&quot;_-;_-@_-"/>
    <numFmt numFmtId="168" formatCode="_-* #,##0.00_-;\-* #,##0.00_-;_-* &quot;-&quot;_-;_-@_-"/>
  </numFmts>
  <fonts count="19"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10"/>
      <name val="Arial"/>
      <family val="2"/>
    </font>
    <font>
      <sz val="9.9"/>
      <color indexed="8"/>
      <name val="Inherit"/>
    </font>
    <font>
      <vertAlign val="subscript"/>
      <sz val="7.7"/>
      <color indexed="8"/>
      <name val="Inherit"/>
    </font>
    <font>
      <u/>
      <sz val="11"/>
      <color theme="10"/>
      <name val="Calibri"/>
      <family val="2"/>
    </font>
    <font>
      <b/>
      <sz val="11"/>
      <color theme="1"/>
      <name val="Calibri"/>
      <family val="2"/>
      <scheme val="minor"/>
    </font>
    <font>
      <sz val="9.9"/>
      <color rgb="FF000000"/>
      <name val="Inherit"/>
    </font>
    <font>
      <sz val="12"/>
      <color rgb="FF000000"/>
      <name val="Inherit"/>
    </font>
    <font>
      <sz val="11"/>
      <color rgb="FF000000"/>
      <name val="Calibri"/>
      <family val="2"/>
    </font>
    <font>
      <sz val="10"/>
      <name val="Times New Roman"/>
      <family val="1"/>
    </font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3F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rgb="FF3F3F3F"/>
      <name val="Calibri"/>
      <family val="2"/>
      <scheme val="minor"/>
    </font>
    <font>
      <sz val="8"/>
      <name val="Tahoma"/>
      <family val="2"/>
    </font>
    <font>
      <sz val="8"/>
      <color indexed="8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6" tint="0.79998168889431442"/>
        <bgColor indexed="65"/>
      </patternFill>
    </fill>
    <fill>
      <patternFill patternType="solid">
        <fgColor rgb="FFBFD5E2"/>
      </patternFill>
    </fill>
    <fill>
      <patternFill patternType="solid">
        <fgColor rgb="FFD8E5EB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DDDDDD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DDDDDD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7F7F7F"/>
      </right>
      <top/>
      <bottom style="thin">
        <color rgb="FF7F7F7F"/>
      </bottom>
      <diagonal/>
    </border>
    <border>
      <left style="thin">
        <color rgb="FF3F3F3F"/>
      </left>
      <right style="thin">
        <color rgb="FF3F3F3F"/>
      </right>
      <top/>
      <bottom style="thin">
        <color rgb="FF3F3F3F"/>
      </bottom>
      <diagonal/>
    </border>
    <border>
      <left/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1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" fillId="5" borderId="0" applyNumberFormat="0" applyBorder="0" applyAlignment="0" applyProtection="0"/>
  </cellStyleXfs>
  <cellXfs count="143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2" xfId="0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0" fillId="0" borderId="2" xfId="0" applyBorder="1" applyAlignment="1">
      <alignment horizontal="center" vertical="top"/>
    </xf>
    <xf numFmtId="0" fontId="0" fillId="0" borderId="1" xfId="0" applyBorder="1" applyAlignment="1">
      <alignment vertical="top"/>
    </xf>
    <xf numFmtId="0" fontId="0" fillId="0" borderId="2" xfId="0" applyBorder="1" applyAlignment="1">
      <alignment wrapText="1"/>
    </xf>
    <xf numFmtId="0" fontId="0" fillId="0" borderId="0" xfId="0" applyAlignment="1">
      <alignment vertical="top"/>
    </xf>
    <xf numFmtId="0" fontId="0" fillId="0" borderId="3" xfId="0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0" fillId="0" borderId="3" xfId="0" applyBorder="1" applyAlignment="1">
      <alignment horizontal="center" vertical="top"/>
    </xf>
    <xf numFmtId="0" fontId="0" fillId="0" borderId="5" xfId="0" applyBorder="1" applyAlignment="1">
      <alignment vertical="top"/>
    </xf>
    <xf numFmtId="0" fontId="0" fillId="0" borderId="6" xfId="0" applyBorder="1" applyAlignment="1">
      <alignment wrapText="1"/>
    </xf>
    <xf numFmtId="0" fontId="0" fillId="0" borderId="7" xfId="0" applyBorder="1" applyAlignment="1">
      <alignment horizontal="left"/>
    </xf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left"/>
    </xf>
    <xf numFmtId="0" fontId="0" fillId="0" borderId="9" xfId="0" applyBorder="1"/>
    <xf numFmtId="0" fontId="5" fillId="0" borderId="10" xfId="1" applyBorder="1" applyAlignment="1" applyProtection="1">
      <alignment horizontal="left"/>
    </xf>
    <xf numFmtId="0" fontId="0" fillId="0" borderId="10" xfId="0" applyBorder="1"/>
    <xf numFmtId="0" fontId="0" fillId="0" borderId="11" xfId="0" applyBorder="1"/>
    <xf numFmtId="0" fontId="0" fillId="0" borderId="2" xfId="0" applyBorder="1" applyAlignment="1">
      <alignment vertical="top"/>
    </xf>
    <xf numFmtId="0" fontId="0" fillId="0" borderId="6" xfId="0" applyBorder="1" applyAlignment="1">
      <alignment vertical="top"/>
    </xf>
    <xf numFmtId="0" fontId="7" fillId="2" borderId="15" xfId="0" applyFont="1" applyFill="1" applyBorder="1" applyAlignment="1">
      <alignment horizontal="left" vertical="center" wrapText="1"/>
    </xf>
    <xf numFmtId="0" fontId="7" fillId="2" borderId="15" xfId="0" applyFont="1" applyFill="1" applyBorder="1" applyAlignment="1">
      <alignment horizontal="right" vertical="center" wrapText="1"/>
    </xf>
    <xf numFmtId="0" fontId="5" fillId="2" borderId="15" xfId="1" applyFill="1" applyBorder="1" applyAlignment="1" applyProtection="1">
      <alignment horizontal="left" vertical="center" wrapText="1"/>
    </xf>
    <xf numFmtId="0" fontId="8" fillId="2" borderId="15" xfId="0" applyFont="1" applyFill="1" applyBorder="1" applyAlignment="1">
      <alignment horizontal="justify" vertical="center" wrapText="1"/>
    </xf>
    <xf numFmtId="0" fontId="8" fillId="2" borderId="15" xfId="0" applyFont="1" applyFill="1" applyBorder="1" applyAlignment="1">
      <alignment vertical="top" wrapText="1"/>
    </xf>
    <xf numFmtId="0" fontId="0" fillId="2" borderId="16" xfId="0" applyFill="1" applyBorder="1"/>
    <xf numFmtId="0" fontId="0" fillId="2" borderId="17" xfId="0" applyFill="1" applyBorder="1"/>
    <xf numFmtId="0" fontId="0" fillId="2" borderId="18" xfId="0" applyFill="1" applyBorder="1"/>
    <xf numFmtId="0" fontId="0" fillId="2" borderId="19" xfId="0" applyFill="1" applyBorder="1"/>
    <xf numFmtId="0" fontId="0" fillId="2" borderId="20" xfId="0" applyFill="1" applyBorder="1"/>
    <xf numFmtId="0" fontId="7" fillId="2" borderId="21" xfId="0" applyFont="1" applyFill="1" applyBorder="1" applyAlignment="1">
      <alignment horizontal="left" vertical="center" wrapText="1"/>
    </xf>
    <xf numFmtId="0" fontId="5" fillId="2" borderId="22" xfId="1" applyFill="1" applyBorder="1" applyAlignment="1" applyProtection="1">
      <alignment horizontal="left" vertical="center" wrapText="1"/>
    </xf>
    <xf numFmtId="0" fontId="7" fillId="2" borderId="23" xfId="0" applyFont="1" applyFill="1" applyBorder="1" applyAlignment="1">
      <alignment horizontal="left" vertical="center" wrapText="1"/>
    </xf>
    <xf numFmtId="0" fontId="8" fillId="2" borderId="23" xfId="0" applyFont="1" applyFill="1" applyBorder="1" applyAlignment="1">
      <alignment horizontal="justify" vertical="center" wrapText="1"/>
    </xf>
    <xf numFmtId="0" fontId="7" fillId="2" borderId="23" xfId="0" applyFont="1" applyFill="1" applyBorder="1" applyAlignment="1">
      <alignment horizontal="right" vertical="center" wrapText="1"/>
    </xf>
    <xf numFmtId="0" fontId="0" fillId="2" borderId="25" xfId="0" applyFill="1" applyBorder="1"/>
    <xf numFmtId="0" fontId="0" fillId="2" borderId="0" xfId="0" applyFill="1"/>
    <xf numFmtId="0" fontId="0" fillId="2" borderId="26" xfId="0" applyFill="1" applyBorder="1"/>
    <xf numFmtId="0" fontId="6" fillId="2" borderId="0" xfId="0" applyFont="1" applyFill="1"/>
    <xf numFmtId="0" fontId="0" fillId="0" borderId="13" xfId="0" applyBorder="1" applyAlignment="1">
      <alignment horizontal="center"/>
    </xf>
    <xf numFmtId="0" fontId="0" fillId="0" borderId="12" xfId="0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0" xfId="0" applyAlignment="1">
      <alignment horizontal="center"/>
    </xf>
    <xf numFmtId="0" fontId="0" fillId="0" borderId="9" xfId="0" applyBorder="1" applyAlignment="1">
      <alignment horizontal="center"/>
    </xf>
    <xf numFmtId="0" fontId="9" fillId="0" borderId="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top"/>
    </xf>
    <xf numFmtId="0" fontId="6" fillId="0" borderId="13" xfId="0" applyFont="1" applyBorder="1" applyAlignment="1">
      <alignment horizontal="left" vertical="top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6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10" fillId="0" borderId="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0" fillId="0" borderId="12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6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0" xfId="0" applyAlignment="1">
      <alignment horizontal="left"/>
    </xf>
    <xf numFmtId="0" fontId="0" fillId="0" borderId="3" xfId="0" applyBorder="1" applyAlignment="1" applyProtection="1">
      <alignment horizontal="left" vertical="top" wrapText="1"/>
      <protection locked="0"/>
    </xf>
    <xf numFmtId="0" fontId="0" fillId="0" borderId="10" xfId="0" applyBorder="1" applyAlignment="1" applyProtection="1">
      <alignment horizontal="left" vertical="top" wrapText="1"/>
      <protection locked="0"/>
    </xf>
    <xf numFmtId="0" fontId="6" fillId="0" borderId="2" xfId="0" applyFont="1" applyBorder="1" applyAlignment="1">
      <alignment horizontal="left" vertical="top" wrapText="1"/>
    </xf>
    <xf numFmtId="0" fontId="6" fillId="0" borderId="13" xfId="0" applyFont="1" applyBorder="1" applyAlignment="1">
      <alignment horizontal="left" vertical="top" wrapText="1"/>
    </xf>
    <xf numFmtId="0" fontId="6" fillId="0" borderId="14" xfId="0" applyFont="1" applyBorder="1" applyAlignment="1">
      <alignment horizontal="left" vertical="top" wrapText="1"/>
    </xf>
    <xf numFmtId="0" fontId="0" fillId="0" borderId="2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2" xfId="0" applyBorder="1" applyAlignment="1">
      <alignment horizontal="center"/>
    </xf>
    <xf numFmtId="0" fontId="6" fillId="0" borderId="12" xfId="0" applyFont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6" fillId="0" borderId="9" xfId="0" applyFont="1" applyBorder="1" applyAlignment="1">
      <alignment horizontal="left" vertical="top" wrapText="1"/>
    </xf>
    <xf numFmtId="0" fontId="0" fillId="0" borderId="2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0" fillId="0" borderId="2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0" fontId="0" fillId="0" borderId="3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6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6" fillId="0" borderId="2" xfId="0" applyFont="1" applyBorder="1" applyAlignment="1">
      <alignment horizontal="left"/>
    </xf>
    <xf numFmtId="0" fontId="6" fillId="0" borderId="13" xfId="0" applyFont="1" applyBorder="1" applyAlignment="1">
      <alignment horizontal="left"/>
    </xf>
    <xf numFmtId="0" fontId="6" fillId="0" borderId="14" xfId="0" applyFont="1" applyBorder="1" applyAlignment="1">
      <alignment horizontal="left"/>
    </xf>
    <xf numFmtId="0" fontId="7" fillId="2" borderId="24" xfId="0" applyFont="1" applyFill="1" applyBorder="1" applyAlignment="1">
      <alignment horizontal="left" vertical="center" wrapText="1"/>
    </xf>
    <xf numFmtId="0" fontId="7" fillId="2" borderId="22" xfId="0" applyFont="1" applyFill="1" applyBorder="1" applyAlignment="1">
      <alignment horizontal="left" vertical="center" wrapText="1"/>
    </xf>
    <xf numFmtId="0" fontId="7" fillId="2" borderId="24" xfId="0" applyFont="1" applyFill="1" applyBorder="1" applyAlignment="1">
      <alignment horizontal="right" vertical="center" wrapText="1"/>
    </xf>
    <xf numFmtId="0" fontId="7" fillId="2" borderId="22" xfId="0" applyFont="1" applyFill="1" applyBorder="1" applyAlignment="1">
      <alignment horizontal="right" vertical="center" wrapText="1"/>
    </xf>
    <xf numFmtId="0" fontId="5" fillId="2" borderId="24" xfId="1" applyFill="1" applyBorder="1" applyAlignment="1" applyProtection="1">
      <alignment horizontal="left" vertical="center" wrapText="1"/>
    </xf>
    <xf numFmtId="0" fontId="5" fillId="2" borderId="22" xfId="1" applyFill="1" applyBorder="1" applyAlignment="1" applyProtection="1">
      <alignment horizontal="left" vertical="center" wrapText="1"/>
    </xf>
    <xf numFmtId="0" fontId="0" fillId="0" borderId="2" xfId="0" applyBorder="1"/>
    <xf numFmtId="0" fontId="0" fillId="0" borderId="13" xfId="0" applyBorder="1"/>
    <xf numFmtId="0" fontId="0" fillId="0" borderId="13" xfId="0" applyBorder="1" applyProtection="1">
      <protection locked="0"/>
    </xf>
    <xf numFmtId="0" fontId="0" fillId="5" borderId="1" xfId="21" applyFont="1" applyBorder="1"/>
    <xf numFmtId="41" fontId="12" fillId="3" borderId="29" xfId="19" applyFont="1" applyFill="1" applyBorder="1" applyAlignment="1">
      <alignment horizontal="center"/>
    </xf>
    <xf numFmtId="9" fontId="12" fillId="3" borderId="27" xfId="20" applyFont="1" applyFill="1" applyBorder="1" applyAlignment="1">
      <alignment horizontal="center"/>
    </xf>
    <xf numFmtId="10" fontId="13" fillId="4" borderId="28" xfId="20" applyNumberFormat="1" applyFont="1" applyFill="1" applyBorder="1" applyAlignment="1">
      <alignment horizontal="center"/>
    </xf>
    <xf numFmtId="164" fontId="12" fillId="3" borderId="27" xfId="20" applyNumberFormat="1" applyFont="1" applyFill="1" applyBorder="1" applyAlignment="1">
      <alignment horizontal="center"/>
    </xf>
    <xf numFmtId="165" fontId="12" fillId="3" borderId="0" xfId="19" applyNumberFormat="1" applyFont="1" applyFill="1" applyBorder="1" applyAlignment="1">
      <alignment horizontal="center"/>
    </xf>
    <xf numFmtId="166" fontId="1" fillId="5" borderId="0" xfId="21" applyNumberFormat="1" applyAlignment="1">
      <alignment horizontal="center"/>
    </xf>
    <xf numFmtId="41" fontId="13" fillId="4" borderId="28" xfId="19" applyFont="1" applyFill="1" applyBorder="1" applyAlignment="1">
      <alignment horizontal="center"/>
    </xf>
    <xf numFmtId="167" fontId="14" fillId="4" borderId="30" xfId="19" applyNumberFormat="1" applyFont="1" applyFill="1" applyBorder="1" applyAlignment="1">
      <alignment horizontal="center"/>
    </xf>
    <xf numFmtId="41" fontId="0" fillId="0" borderId="0" xfId="0" applyNumberFormat="1"/>
    <xf numFmtId="41" fontId="12" fillId="3" borderId="31" xfId="19" applyFont="1" applyFill="1" applyBorder="1" applyAlignment="1">
      <alignment horizontal="center"/>
    </xf>
    <xf numFmtId="0" fontId="1" fillId="5" borderId="1" xfId="21" applyBorder="1"/>
    <xf numFmtId="168" fontId="13" fillId="4" borderId="30" xfId="19" applyNumberFormat="1" applyFont="1" applyFill="1" applyBorder="1" applyAlignment="1">
      <alignment horizontal="center"/>
    </xf>
    <xf numFmtId="167" fontId="13" fillId="4" borderId="30" xfId="19" applyNumberFormat="1" applyFont="1" applyFill="1" applyBorder="1" applyAlignment="1">
      <alignment horizontal="center"/>
    </xf>
    <xf numFmtId="0" fontId="1" fillId="5" borderId="0" xfId="21" applyAlignment="1">
      <alignment horizontal="center"/>
    </xf>
    <xf numFmtId="168" fontId="13" fillId="4" borderId="28" xfId="19" applyNumberFormat="1" applyFont="1" applyFill="1" applyBorder="1" applyAlignment="1">
      <alignment horizontal="center"/>
    </xf>
    <xf numFmtId="0" fontId="1" fillId="5" borderId="0" xfId="21"/>
    <xf numFmtId="41" fontId="12" fillId="3" borderId="27" xfId="19" applyFont="1" applyFill="1" applyBorder="1" applyAlignment="1">
      <alignment horizontal="center"/>
    </xf>
    <xf numFmtId="0" fontId="0" fillId="5" borderId="0" xfId="21" applyFont="1"/>
    <xf numFmtId="10" fontId="14" fillId="4" borderId="28" xfId="20" applyNumberFormat="1" applyFont="1" applyFill="1" applyBorder="1" applyAlignment="1">
      <alignment horizontal="center"/>
    </xf>
    <xf numFmtId="41" fontId="14" fillId="4" borderId="28" xfId="19" applyFont="1" applyFill="1" applyBorder="1" applyAlignment="1">
      <alignment horizontal="center"/>
    </xf>
    <xf numFmtId="0" fontId="0" fillId="0" borderId="0" xfId="0" applyProtection="1">
      <protection locked="0"/>
    </xf>
    <xf numFmtId="41" fontId="0" fillId="0" borderId="0" xfId="19" applyFont="1" applyAlignment="1">
      <alignment horizontal="center"/>
    </xf>
    <xf numFmtId="167" fontId="0" fillId="0" borderId="0" xfId="0" applyNumberFormat="1"/>
    <xf numFmtId="0" fontId="15" fillId="5" borderId="0" xfId="21" applyFont="1" applyBorder="1"/>
    <xf numFmtId="41" fontId="15" fillId="5" borderId="0" xfId="21" applyNumberFormat="1" applyFont="1"/>
    <xf numFmtId="0" fontId="1" fillId="5" borderId="0" xfId="21" applyProtection="1">
      <protection locked="0"/>
    </xf>
    <xf numFmtId="41" fontId="16" fillId="4" borderId="28" xfId="19" applyFont="1" applyFill="1" applyBorder="1" applyAlignment="1">
      <alignment horizontal="center"/>
    </xf>
    <xf numFmtId="167" fontId="16" fillId="4" borderId="28" xfId="19" applyNumberFormat="1" applyFont="1" applyFill="1" applyBorder="1" applyAlignment="1">
      <alignment horizontal="center"/>
    </xf>
    <xf numFmtId="49" fontId="17" fillId="6" borderId="32" xfId="0" applyNumberFormat="1" applyFont="1" applyFill="1" applyBorder="1" applyAlignment="1">
      <alignment horizontal="left" vertical="top" wrapText="1" shrinkToFit="1"/>
    </xf>
    <xf numFmtId="4" fontId="17" fillId="7" borderId="32" xfId="0" applyNumberFormat="1" applyFont="1" applyFill="1" applyBorder="1" applyAlignment="1">
      <alignment horizontal="right" vertical="center"/>
    </xf>
    <xf numFmtId="0" fontId="18" fillId="6" borderId="1" xfId="0" applyFont="1" applyFill="1" applyBorder="1" applyAlignment="1">
      <alignment horizontal="left" vertical="top" wrapText="1"/>
    </xf>
    <xf numFmtId="4" fontId="18" fillId="7" borderId="5" xfId="0" applyNumberFormat="1" applyFont="1" applyFill="1" applyBorder="1" applyAlignment="1">
      <alignment horizontal="right" vertical="top"/>
    </xf>
    <xf numFmtId="4" fontId="18" fillId="7" borderId="33" xfId="0" applyNumberFormat="1" applyFont="1" applyFill="1" applyBorder="1" applyAlignment="1">
      <alignment horizontal="right" vertical="top"/>
    </xf>
  </cellXfs>
  <cellStyles count="22">
    <cellStyle name="20% - Accent3" xfId="21" builtinId="38"/>
    <cellStyle name="Comma [0]" xfId="19" builtinId="6"/>
    <cellStyle name="Hyperlink" xfId="1" builtinId="8"/>
    <cellStyle name="Normal" xfId="0" builtinId="0"/>
    <cellStyle name="Normal 10" xfId="2" xr:uid="{00000000-0005-0000-0000-000002000000}"/>
    <cellStyle name="Normal 11" xfId="3" xr:uid="{00000000-0005-0000-0000-000003000000}"/>
    <cellStyle name="Normal 12" xfId="4" xr:uid="{00000000-0005-0000-0000-000004000000}"/>
    <cellStyle name="Normal 13" xfId="5" xr:uid="{00000000-0005-0000-0000-000005000000}"/>
    <cellStyle name="Normal 14" xfId="6" xr:uid="{00000000-0005-0000-0000-000006000000}"/>
    <cellStyle name="Normal 15" xfId="7" xr:uid="{00000000-0005-0000-0000-000007000000}"/>
    <cellStyle name="Normal 16" xfId="8" xr:uid="{00000000-0005-0000-0000-000008000000}"/>
    <cellStyle name="Normal 17" xfId="9" xr:uid="{00000000-0005-0000-0000-000009000000}"/>
    <cellStyle name="Normal 18" xfId="10" xr:uid="{00000000-0005-0000-0000-00000A000000}"/>
    <cellStyle name="Normal 2" xfId="11" xr:uid="{00000000-0005-0000-0000-00000B000000}"/>
    <cellStyle name="Normal 3" xfId="12" xr:uid="{00000000-0005-0000-0000-00000C000000}"/>
    <cellStyle name="Normal 4" xfId="13" xr:uid="{00000000-0005-0000-0000-00000D000000}"/>
    <cellStyle name="Normal 5" xfId="14" xr:uid="{00000000-0005-0000-0000-00000E000000}"/>
    <cellStyle name="Normal 6" xfId="15" xr:uid="{00000000-0005-0000-0000-00000F000000}"/>
    <cellStyle name="Normal 7" xfId="16" xr:uid="{00000000-0005-0000-0000-000010000000}"/>
    <cellStyle name="Normal 8" xfId="17" xr:uid="{00000000-0005-0000-0000-000011000000}"/>
    <cellStyle name="Normal 9" xfId="18" xr:uid="{00000000-0005-0000-0000-000012000000}"/>
    <cellStyle name="Per cent" xfId="20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uos@uos.is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eur-lex.europa.eu/legal-content/EN/TXT/HTML/?uri=CELEX:32006R0166" TargetMode="External"/><Relationship Id="rId13" Type="http://schemas.openxmlformats.org/officeDocument/2006/relationships/hyperlink" Target="https://eur-lex.europa.eu/legal-content/EN/TXT/HTML/?uri=CELEX:32006R0166" TargetMode="External"/><Relationship Id="rId18" Type="http://schemas.openxmlformats.org/officeDocument/2006/relationships/hyperlink" Target="https://eur-lex.europa.eu/legal-content/EN/TXT/HTML/?uri=CELEX:32006R0166" TargetMode="External"/><Relationship Id="rId26" Type="http://schemas.openxmlformats.org/officeDocument/2006/relationships/hyperlink" Target="https://eur-lex.europa.eu/legal-content/EN/TXT/HTML/?uri=CELEX:32006R0166" TargetMode="External"/><Relationship Id="rId3" Type="http://schemas.openxmlformats.org/officeDocument/2006/relationships/hyperlink" Target="https://eur-lex.europa.eu/legal-content/EN/TXT/HTML/?uri=CELEX:32006R0166" TargetMode="External"/><Relationship Id="rId21" Type="http://schemas.openxmlformats.org/officeDocument/2006/relationships/hyperlink" Target="https://eur-lex.europa.eu/legal-content/EN/TXT/HTML/?uri=CELEX:32006R0166" TargetMode="External"/><Relationship Id="rId7" Type="http://schemas.openxmlformats.org/officeDocument/2006/relationships/hyperlink" Target="https://eur-lex.europa.eu/legal-content/EN/TXT/HTML/?uri=CELEX:32006R0166" TargetMode="External"/><Relationship Id="rId12" Type="http://schemas.openxmlformats.org/officeDocument/2006/relationships/hyperlink" Target="https://eur-lex.europa.eu/legal-content/EN/TXT/HTML/?uri=CELEX:32006R0166" TargetMode="External"/><Relationship Id="rId17" Type="http://schemas.openxmlformats.org/officeDocument/2006/relationships/hyperlink" Target="https://eur-lex.europa.eu/legal-content/EN/TXT/HTML/?uri=CELEX:32006R0166" TargetMode="External"/><Relationship Id="rId25" Type="http://schemas.openxmlformats.org/officeDocument/2006/relationships/hyperlink" Target="https://eur-lex.europa.eu/legal-content/EN/TXT/HTML/?uri=CELEX:32006R0166" TargetMode="External"/><Relationship Id="rId2" Type="http://schemas.openxmlformats.org/officeDocument/2006/relationships/hyperlink" Target="https://eur-lex.europa.eu/legal-content/EN/TXT/HTML/?uri=CELEX:32006R0166" TargetMode="External"/><Relationship Id="rId16" Type="http://schemas.openxmlformats.org/officeDocument/2006/relationships/hyperlink" Target="https://eur-lex.europa.eu/legal-content/EN/TXT/HTML/?uri=CELEX:32006R0166" TargetMode="External"/><Relationship Id="rId20" Type="http://schemas.openxmlformats.org/officeDocument/2006/relationships/hyperlink" Target="https://eur-lex.europa.eu/legal-content/EN/TXT/HTML/?uri=CELEX:32006R0166" TargetMode="External"/><Relationship Id="rId29" Type="http://schemas.openxmlformats.org/officeDocument/2006/relationships/hyperlink" Target="https://eur-lex.europa.eu/legal-content/EN/TXT/HTML/?uri=CELEX:32006R0166" TargetMode="External"/><Relationship Id="rId1" Type="http://schemas.openxmlformats.org/officeDocument/2006/relationships/hyperlink" Target="https://eur-lex.europa.eu/legal-content/EN/TXT/HTML/?uri=CELEX:32006R0166" TargetMode="External"/><Relationship Id="rId6" Type="http://schemas.openxmlformats.org/officeDocument/2006/relationships/hyperlink" Target="https://eur-lex.europa.eu/legal-content/EN/TXT/HTML/?uri=CELEX:32006R0166" TargetMode="External"/><Relationship Id="rId11" Type="http://schemas.openxmlformats.org/officeDocument/2006/relationships/hyperlink" Target="https://eur-lex.europa.eu/legal-content/EN/TXT/HTML/?uri=CELEX:32006R0166" TargetMode="External"/><Relationship Id="rId24" Type="http://schemas.openxmlformats.org/officeDocument/2006/relationships/hyperlink" Target="https://eur-lex.europa.eu/legal-content/EN/TXT/HTML/?uri=CELEX:32006R0166" TargetMode="External"/><Relationship Id="rId5" Type="http://schemas.openxmlformats.org/officeDocument/2006/relationships/hyperlink" Target="https://eur-lex.europa.eu/legal-content/EN/TXT/HTML/?uri=CELEX:32006R0166" TargetMode="External"/><Relationship Id="rId15" Type="http://schemas.openxmlformats.org/officeDocument/2006/relationships/hyperlink" Target="https://eur-lex.europa.eu/legal-content/EN/TXT/HTML/?uri=CELEX:32006R0166" TargetMode="External"/><Relationship Id="rId23" Type="http://schemas.openxmlformats.org/officeDocument/2006/relationships/hyperlink" Target="https://eur-lex.europa.eu/legal-content/EN/TXT/HTML/?uri=CELEX:32006R0166" TargetMode="External"/><Relationship Id="rId28" Type="http://schemas.openxmlformats.org/officeDocument/2006/relationships/hyperlink" Target="https://eur-lex.europa.eu/legal-content/EN/TXT/HTML/?uri=CELEX:32006R0166" TargetMode="External"/><Relationship Id="rId10" Type="http://schemas.openxmlformats.org/officeDocument/2006/relationships/hyperlink" Target="https://eur-lex.europa.eu/legal-content/EN/TXT/HTML/?uri=CELEX:32006R0166" TargetMode="External"/><Relationship Id="rId19" Type="http://schemas.openxmlformats.org/officeDocument/2006/relationships/hyperlink" Target="https://eur-lex.europa.eu/legal-content/EN/TXT/HTML/?uri=CELEX:32006R0166" TargetMode="External"/><Relationship Id="rId4" Type="http://schemas.openxmlformats.org/officeDocument/2006/relationships/hyperlink" Target="https://eur-lex.europa.eu/legal-content/EN/TXT/HTML/?uri=CELEX:32006R0166" TargetMode="External"/><Relationship Id="rId9" Type="http://schemas.openxmlformats.org/officeDocument/2006/relationships/hyperlink" Target="https://eur-lex.europa.eu/legal-content/EN/TXT/HTML/?uri=CELEX:32006R0166" TargetMode="External"/><Relationship Id="rId14" Type="http://schemas.openxmlformats.org/officeDocument/2006/relationships/hyperlink" Target="https://eur-lex.europa.eu/legal-content/EN/TXT/HTML/?uri=CELEX:32006R0166" TargetMode="External"/><Relationship Id="rId22" Type="http://schemas.openxmlformats.org/officeDocument/2006/relationships/hyperlink" Target="https://eur-lex.europa.eu/legal-content/EN/TXT/HTML/?uri=CELEX:32006R0166" TargetMode="External"/><Relationship Id="rId27" Type="http://schemas.openxmlformats.org/officeDocument/2006/relationships/hyperlink" Target="https://eur-lex.europa.eu/legal-content/EN/TXT/HTML/?uri=CELEX:32006R0166" TargetMode="External"/><Relationship Id="rId30" Type="http://schemas.openxmlformats.org/officeDocument/2006/relationships/hyperlink" Target="https://eur-lex.europa.eu/legal-content/EN/TXT/HTML/?uri=CELEX:32006R016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71"/>
  <sheetViews>
    <sheetView topLeftCell="A52" workbookViewId="0">
      <selection activeCell="F69" sqref="F69"/>
    </sheetView>
  </sheetViews>
  <sheetFormatPr defaultRowHeight="15"/>
  <cols>
    <col min="1" max="6" width="9" customWidth="1"/>
    <col min="7" max="7" width="16.7109375" customWidth="1"/>
    <col min="8" max="9" width="8.7109375" customWidth="1"/>
  </cols>
  <sheetData>
    <row r="1" spans="1:9">
      <c r="A1" s="51" t="s">
        <v>0</v>
      </c>
      <c r="B1" s="52"/>
      <c r="C1" s="52"/>
      <c r="D1" s="52"/>
      <c r="E1" s="53"/>
      <c r="F1" s="53"/>
      <c r="G1" s="53"/>
      <c r="H1" s="53"/>
      <c r="I1" s="54"/>
    </row>
    <row r="2" spans="1:9">
      <c r="A2" s="51" t="s">
        <v>1</v>
      </c>
      <c r="B2" s="52"/>
      <c r="C2" s="52"/>
      <c r="D2" s="52"/>
      <c r="E2" s="53"/>
      <c r="F2" s="53"/>
      <c r="G2" s="53"/>
      <c r="H2" s="53"/>
      <c r="I2" s="54"/>
    </row>
    <row r="3" spans="1:9">
      <c r="A3" s="55" t="s">
        <v>2</v>
      </c>
      <c r="B3" s="56"/>
      <c r="C3" s="56"/>
      <c r="D3" s="56"/>
      <c r="E3" s="57" t="s">
        <v>3</v>
      </c>
      <c r="F3" s="57"/>
      <c r="G3" s="57"/>
      <c r="H3" s="57"/>
      <c r="I3" s="58"/>
    </row>
    <row r="4" spans="1:9">
      <c r="A4" s="44" t="s">
        <v>4</v>
      </c>
      <c r="B4" s="45"/>
      <c r="C4" s="45"/>
      <c r="D4" s="45"/>
      <c r="E4" s="46" t="s">
        <v>5</v>
      </c>
      <c r="F4" s="46"/>
      <c r="G4" s="46"/>
      <c r="H4" s="46"/>
      <c r="I4" s="47"/>
    </row>
    <row r="5" spans="1:9">
      <c r="A5" s="44" t="s">
        <v>6</v>
      </c>
      <c r="B5" s="45"/>
      <c r="C5" s="45"/>
      <c r="D5" s="45"/>
      <c r="E5" s="48" t="s">
        <v>7</v>
      </c>
      <c r="F5" s="49"/>
      <c r="G5" s="49"/>
      <c r="H5" s="49"/>
      <c r="I5" s="50"/>
    </row>
    <row r="6" spans="1:9">
      <c r="A6" s="44" t="s">
        <v>8</v>
      </c>
      <c r="B6" s="45"/>
      <c r="C6" s="45"/>
      <c r="D6" s="45"/>
      <c r="E6" s="48" t="s">
        <v>9</v>
      </c>
      <c r="F6" s="49"/>
      <c r="G6" s="49"/>
      <c r="H6" s="49"/>
      <c r="I6" s="50"/>
    </row>
    <row r="7" spans="1:9">
      <c r="A7" s="44" t="s">
        <v>10</v>
      </c>
      <c r="B7" s="45"/>
      <c r="C7" s="45"/>
      <c r="D7" s="45"/>
      <c r="E7" s="48" t="s">
        <v>11</v>
      </c>
      <c r="F7" s="49"/>
      <c r="G7" s="49"/>
      <c r="H7" s="49"/>
      <c r="I7" s="50"/>
    </row>
    <row r="8" spans="1:9">
      <c r="A8" s="44" t="s">
        <v>12</v>
      </c>
      <c r="B8" s="45"/>
      <c r="C8" s="45"/>
      <c r="D8" s="45"/>
      <c r="E8" s="48">
        <v>670</v>
      </c>
      <c r="F8" s="49"/>
      <c r="G8" s="49"/>
      <c r="H8" s="49"/>
      <c r="I8" s="50"/>
    </row>
    <row r="9" spans="1:9">
      <c r="A9" s="44" t="s">
        <v>13</v>
      </c>
      <c r="B9" s="45"/>
      <c r="C9" s="45"/>
      <c r="D9" s="45"/>
      <c r="E9" s="48" t="s">
        <v>14</v>
      </c>
      <c r="F9" s="49"/>
      <c r="G9" s="49"/>
      <c r="H9" s="49"/>
      <c r="I9" s="50"/>
    </row>
    <row r="10" spans="1:9">
      <c r="A10" s="44" t="s">
        <v>15</v>
      </c>
      <c r="B10" s="45"/>
      <c r="C10" s="45"/>
      <c r="D10" s="45"/>
      <c r="E10" s="59" t="s">
        <v>16</v>
      </c>
      <c r="F10" s="60"/>
      <c r="G10" s="60"/>
      <c r="H10" s="60"/>
      <c r="I10" s="61"/>
    </row>
    <row r="11" spans="1:9">
      <c r="A11" s="44" t="s">
        <v>17</v>
      </c>
      <c r="B11" s="45"/>
      <c r="C11" s="45"/>
      <c r="D11" s="45"/>
      <c r="E11" s="46"/>
      <c r="F11" s="46"/>
      <c r="G11" s="46"/>
      <c r="H11" s="46"/>
      <c r="I11" s="47"/>
    </row>
    <row r="12" spans="1:9" ht="30" customHeight="1">
      <c r="A12" s="62" t="s">
        <v>18</v>
      </c>
      <c r="B12" s="63"/>
      <c r="C12" s="63"/>
      <c r="D12" s="63"/>
      <c r="E12" s="46" t="s">
        <v>19</v>
      </c>
      <c r="F12" s="46"/>
      <c r="G12" s="46"/>
      <c r="H12" s="46"/>
      <c r="I12" s="47"/>
    </row>
    <row r="13" spans="1:9" ht="30" customHeight="1">
      <c r="A13" s="64" t="s">
        <v>20</v>
      </c>
      <c r="B13" s="65"/>
      <c r="C13" s="65"/>
      <c r="D13" s="65"/>
      <c r="E13" s="66" t="s">
        <v>21</v>
      </c>
      <c r="F13" s="66"/>
      <c r="G13" s="66"/>
      <c r="H13" s="66"/>
      <c r="I13" s="67"/>
    </row>
    <row r="14" spans="1:9">
      <c r="A14" s="51" t="s">
        <v>22</v>
      </c>
      <c r="B14" s="52"/>
      <c r="C14" s="52"/>
      <c r="D14" s="52"/>
      <c r="E14" s="53"/>
      <c r="F14" s="53"/>
      <c r="G14" s="53"/>
      <c r="H14" s="53"/>
      <c r="I14" s="54"/>
    </row>
    <row r="15" spans="1:9">
      <c r="A15" s="55" t="s">
        <v>23</v>
      </c>
      <c r="B15" s="56"/>
      <c r="C15" s="56"/>
      <c r="D15" s="56"/>
      <c r="E15" s="46"/>
      <c r="F15" s="46"/>
      <c r="G15" s="46"/>
      <c r="H15" s="46"/>
      <c r="I15" s="47"/>
    </row>
    <row r="16" spans="1:9">
      <c r="A16" s="44" t="s">
        <v>24</v>
      </c>
      <c r="B16" s="45"/>
      <c r="C16" s="45"/>
      <c r="D16" s="45"/>
      <c r="E16" s="46">
        <v>1</v>
      </c>
      <c r="F16" s="46"/>
      <c r="G16" s="46"/>
      <c r="H16" s="46"/>
      <c r="I16" s="47"/>
    </row>
    <row r="17" spans="1:9">
      <c r="A17" s="44" t="s">
        <v>25</v>
      </c>
      <c r="B17" s="45"/>
      <c r="C17" s="45"/>
      <c r="D17" s="45"/>
      <c r="E17" s="46"/>
      <c r="F17" s="46"/>
      <c r="G17" s="46"/>
      <c r="H17" s="46"/>
      <c r="I17" s="47"/>
    </row>
    <row r="18" spans="1:9">
      <c r="A18" s="44" t="s">
        <v>26</v>
      </c>
      <c r="B18" s="45"/>
      <c r="C18" s="45"/>
      <c r="D18" s="45"/>
      <c r="E18" s="46">
        <v>4</v>
      </c>
      <c r="F18" s="46"/>
      <c r="G18" s="46"/>
      <c r="H18" s="46"/>
      <c r="I18" s="47"/>
    </row>
    <row r="19" spans="1:9" ht="60" customHeight="1">
      <c r="A19" s="74" t="s">
        <v>27</v>
      </c>
      <c r="B19" s="75"/>
      <c r="C19" s="75"/>
      <c r="D19" s="75"/>
      <c r="E19" s="66"/>
      <c r="F19" s="66"/>
      <c r="G19" s="66"/>
      <c r="H19" s="66"/>
      <c r="I19" s="67"/>
    </row>
    <row r="20" spans="1:9" ht="30" customHeight="1">
      <c r="A20" s="76" t="s">
        <v>28</v>
      </c>
      <c r="B20" s="77"/>
      <c r="C20" s="77"/>
      <c r="D20" s="77"/>
      <c r="E20" s="77"/>
      <c r="F20" s="77"/>
      <c r="G20" s="77"/>
      <c r="H20" s="77"/>
      <c r="I20" s="78"/>
    </row>
    <row r="21" spans="1:9">
      <c r="A21" s="79" t="s">
        <v>29</v>
      </c>
      <c r="B21" s="80"/>
      <c r="C21" s="79" t="s">
        <v>30</v>
      </c>
      <c r="D21" s="80"/>
      <c r="E21" s="79" t="s">
        <v>31</v>
      </c>
      <c r="F21" s="80"/>
      <c r="G21" s="57"/>
      <c r="H21" s="57"/>
      <c r="I21" s="58"/>
    </row>
    <row r="22" spans="1:9">
      <c r="A22" s="68">
        <v>1</v>
      </c>
      <c r="B22" s="69"/>
      <c r="C22" s="68" t="s">
        <v>32</v>
      </c>
      <c r="D22" s="69"/>
      <c r="E22" s="70"/>
      <c r="F22" s="69"/>
      <c r="G22" s="46"/>
      <c r="H22" s="46"/>
      <c r="I22" s="47"/>
    </row>
    <row r="23" spans="1:9">
      <c r="A23" s="71"/>
      <c r="B23" s="72"/>
      <c r="C23" s="71"/>
      <c r="D23" s="72"/>
      <c r="E23" s="73"/>
      <c r="F23" s="72"/>
      <c r="G23" s="46"/>
      <c r="H23" s="46"/>
      <c r="I23" s="47"/>
    </row>
    <row r="24" spans="1:9">
      <c r="A24" s="71"/>
      <c r="B24" s="72"/>
      <c r="C24" s="71"/>
      <c r="D24" s="72"/>
      <c r="E24" s="73"/>
      <c r="F24" s="72"/>
      <c r="G24" s="46"/>
      <c r="H24" s="46"/>
      <c r="I24" s="47"/>
    </row>
    <row r="25" spans="1:9" ht="30" customHeight="1">
      <c r="A25" s="76" t="s">
        <v>33</v>
      </c>
      <c r="B25" s="77"/>
      <c r="C25" s="77"/>
      <c r="D25" s="77"/>
      <c r="E25" s="77"/>
      <c r="F25" s="77"/>
      <c r="G25" s="77"/>
      <c r="H25" s="77"/>
      <c r="I25" s="78"/>
    </row>
    <row r="26" spans="1:9">
      <c r="A26" s="81" t="s">
        <v>34</v>
      </c>
      <c r="B26" s="53"/>
      <c r="C26" s="54"/>
      <c r="D26" s="81" t="s">
        <v>35</v>
      </c>
      <c r="E26" s="53"/>
      <c r="F26" s="54"/>
      <c r="G26" s="81" t="s">
        <v>36</v>
      </c>
      <c r="H26" s="53"/>
      <c r="I26" s="54"/>
    </row>
    <row r="27" spans="1:9">
      <c r="A27" s="1" t="s">
        <v>37</v>
      </c>
      <c r="B27" s="81" t="s">
        <v>38</v>
      </c>
      <c r="C27" s="54"/>
      <c r="D27" s="1" t="s">
        <v>39</v>
      </c>
      <c r="E27" s="81" t="s">
        <v>40</v>
      </c>
      <c r="F27" s="54"/>
      <c r="G27" s="1" t="s">
        <v>41</v>
      </c>
      <c r="H27" s="81" t="s">
        <v>42</v>
      </c>
      <c r="I27" s="54"/>
    </row>
    <row r="28" spans="1:9">
      <c r="A28" s="2"/>
      <c r="B28" s="81"/>
      <c r="C28" s="54"/>
      <c r="D28" s="2"/>
      <c r="E28" s="81"/>
      <c r="F28" s="54"/>
      <c r="G28" s="2"/>
      <c r="H28" s="81"/>
      <c r="I28" s="54"/>
    </row>
    <row r="29" spans="1:9">
      <c r="A29" s="2"/>
      <c r="B29" s="81"/>
      <c r="C29" s="54"/>
      <c r="D29" s="2"/>
      <c r="E29" s="81"/>
      <c r="F29" s="54"/>
      <c r="G29" s="2"/>
      <c r="H29" s="81"/>
      <c r="I29" s="54"/>
    </row>
    <row r="30" spans="1:9">
      <c r="A30" s="2"/>
      <c r="B30" s="81"/>
      <c r="C30" s="54"/>
      <c r="D30" s="2"/>
      <c r="E30" s="81"/>
      <c r="F30" s="54"/>
      <c r="G30" s="2"/>
      <c r="H30" s="81"/>
      <c r="I30" s="54"/>
    </row>
    <row r="31" spans="1:9" ht="30" customHeight="1">
      <c r="A31" s="82" t="s">
        <v>43</v>
      </c>
      <c r="B31" s="83"/>
      <c r="C31" s="83"/>
      <c r="D31" s="83"/>
      <c r="E31" s="83"/>
      <c r="F31" s="83"/>
      <c r="G31" s="83"/>
      <c r="H31" s="83"/>
      <c r="I31" s="84"/>
    </row>
    <row r="32" spans="1:9">
      <c r="A32" s="81" t="s">
        <v>34</v>
      </c>
      <c r="B32" s="53"/>
      <c r="C32" s="54"/>
      <c r="D32" s="81" t="s">
        <v>35</v>
      </c>
      <c r="E32" s="53"/>
      <c r="F32" s="54"/>
      <c r="G32" s="81" t="s">
        <v>44</v>
      </c>
      <c r="H32" s="53"/>
      <c r="I32" s="54"/>
    </row>
    <row r="33" spans="1:9">
      <c r="A33" s="1" t="s">
        <v>37</v>
      </c>
      <c r="B33" s="81" t="s">
        <v>38</v>
      </c>
      <c r="C33" s="54"/>
      <c r="D33" s="1" t="s">
        <v>39</v>
      </c>
      <c r="E33" s="81" t="s">
        <v>40</v>
      </c>
      <c r="F33" s="54"/>
      <c r="G33" s="1" t="s">
        <v>41</v>
      </c>
      <c r="H33" s="81" t="s">
        <v>42</v>
      </c>
      <c r="I33" s="54"/>
    </row>
    <row r="34" spans="1:9">
      <c r="A34" s="2">
        <v>12</v>
      </c>
      <c r="B34" s="81" t="s">
        <v>45</v>
      </c>
      <c r="C34" s="54"/>
      <c r="D34" s="1" t="s">
        <v>46</v>
      </c>
      <c r="E34" s="81"/>
      <c r="F34" s="54"/>
      <c r="G34" s="2">
        <v>0</v>
      </c>
      <c r="H34" s="81"/>
      <c r="I34" s="54"/>
    </row>
    <row r="35" spans="1:9">
      <c r="A35" s="2">
        <v>13</v>
      </c>
      <c r="B35" s="81" t="s">
        <v>47</v>
      </c>
      <c r="C35" s="54"/>
      <c r="D35" s="1" t="s">
        <v>46</v>
      </c>
      <c r="E35" s="81"/>
      <c r="F35" s="54"/>
      <c r="G35" s="2">
        <v>0</v>
      </c>
      <c r="H35" s="81"/>
      <c r="I35" s="54"/>
    </row>
    <row r="36" spans="1:9" ht="15" customHeight="1">
      <c r="A36" s="2"/>
      <c r="B36" s="81"/>
      <c r="C36" s="54"/>
      <c r="D36" s="2"/>
      <c r="E36" s="81"/>
      <c r="F36" s="54"/>
      <c r="G36" s="2"/>
      <c r="H36" s="81"/>
      <c r="I36" s="54"/>
    </row>
    <row r="37" spans="1:9" ht="30" customHeight="1">
      <c r="A37" s="82" t="s">
        <v>48</v>
      </c>
      <c r="B37" s="83"/>
      <c r="C37" s="83"/>
      <c r="D37" s="83"/>
      <c r="E37" s="83"/>
      <c r="F37" s="83"/>
      <c r="G37" s="83"/>
      <c r="H37" s="83"/>
      <c r="I37" s="84"/>
    </row>
    <row r="38" spans="1:9">
      <c r="A38" s="81" t="s">
        <v>34</v>
      </c>
      <c r="B38" s="53"/>
      <c r="C38" s="54"/>
      <c r="D38" s="81" t="s">
        <v>35</v>
      </c>
      <c r="E38" s="53"/>
      <c r="F38" s="54"/>
      <c r="G38" s="81" t="s">
        <v>49</v>
      </c>
      <c r="H38" s="53"/>
      <c r="I38" s="54"/>
    </row>
    <row r="39" spans="1:9">
      <c r="A39" s="1" t="s">
        <v>37</v>
      </c>
      <c r="B39" s="81" t="s">
        <v>38</v>
      </c>
      <c r="C39" s="54"/>
      <c r="D39" s="1" t="s">
        <v>39</v>
      </c>
      <c r="E39" s="81" t="s">
        <v>40</v>
      </c>
      <c r="F39" s="54"/>
      <c r="G39" s="1" t="s">
        <v>41</v>
      </c>
      <c r="H39" s="81" t="s">
        <v>42</v>
      </c>
      <c r="I39" s="54"/>
    </row>
    <row r="40" spans="1:9">
      <c r="A40" s="2"/>
      <c r="B40" s="81"/>
      <c r="C40" s="54"/>
      <c r="D40" s="2"/>
      <c r="E40" s="81"/>
      <c r="F40" s="54"/>
      <c r="G40" s="2"/>
      <c r="H40" s="81"/>
      <c r="I40" s="54"/>
    </row>
    <row r="41" spans="1:9">
      <c r="A41" s="2"/>
      <c r="B41" s="81"/>
      <c r="C41" s="54"/>
      <c r="D41" s="2"/>
      <c r="E41" s="81"/>
      <c r="F41" s="54"/>
      <c r="G41" s="2"/>
      <c r="H41" s="81"/>
      <c r="I41" s="54"/>
    </row>
    <row r="42" spans="1:9" ht="15" customHeight="1">
      <c r="A42" s="2"/>
      <c r="B42" s="81"/>
      <c r="C42" s="54"/>
      <c r="D42" s="2"/>
      <c r="E42" s="81"/>
      <c r="F42" s="54"/>
      <c r="G42" s="2"/>
      <c r="H42" s="81"/>
      <c r="I42" s="54"/>
    </row>
    <row r="43" spans="1:9" ht="30" customHeight="1">
      <c r="A43" s="82" t="s">
        <v>50</v>
      </c>
      <c r="B43" s="83"/>
      <c r="C43" s="83"/>
      <c r="D43" s="83"/>
      <c r="E43" s="83"/>
      <c r="F43" s="83"/>
      <c r="G43" s="83"/>
      <c r="H43" s="83"/>
      <c r="I43" s="84"/>
    </row>
    <row r="44" spans="1:9" ht="15" customHeight="1">
      <c r="A44" s="81" t="s">
        <v>34</v>
      </c>
      <c r="B44" s="53"/>
      <c r="C44" s="54"/>
      <c r="D44" s="81" t="s">
        <v>35</v>
      </c>
      <c r="E44" s="53"/>
      <c r="F44" s="54"/>
      <c r="G44" s="81" t="s">
        <v>51</v>
      </c>
      <c r="H44" s="53"/>
      <c r="I44" s="54"/>
    </row>
    <row r="45" spans="1:9">
      <c r="A45" s="1" t="s">
        <v>37</v>
      </c>
      <c r="B45" s="81" t="s">
        <v>38</v>
      </c>
      <c r="C45" s="54"/>
      <c r="D45" s="1" t="s">
        <v>39</v>
      </c>
      <c r="E45" s="81" t="s">
        <v>40</v>
      </c>
      <c r="F45" s="54"/>
      <c r="G45" s="1" t="s">
        <v>41</v>
      </c>
      <c r="H45" s="81" t="s">
        <v>42</v>
      </c>
      <c r="I45" s="54"/>
    </row>
    <row r="46" spans="1:9">
      <c r="A46" s="2"/>
      <c r="B46" s="81"/>
      <c r="C46" s="54"/>
      <c r="D46" s="2"/>
      <c r="E46" s="81"/>
      <c r="F46" s="54"/>
      <c r="G46" s="2"/>
      <c r="H46" s="81"/>
      <c r="I46" s="54"/>
    </row>
    <row r="47" spans="1:9">
      <c r="A47" s="2"/>
      <c r="B47" s="81"/>
      <c r="C47" s="54"/>
      <c r="D47" s="2"/>
      <c r="E47" s="81"/>
      <c r="F47" s="54"/>
      <c r="G47" s="2"/>
      <c r="H47" s="81"/>
      <c r="I47" s="54"/>
    </row>
    <row r="48" spans="1:9">
      <c r="A48" s="2"/>
      <c r="B48" s="81"/>
      <c r="C48" s="54"/>
      <c r="D48" s="2"/>
      <c r="E48" s="81"/>
      <c r="F48" s="54"/>
      <c r="G48" s="2"/>
      <c r="H48" s="81"/>
      <c r="I48" s="54"/>
    </row>
    <row r="49" spans="1:9">
      <c r="A49" s="76" t="s">
        <v>52</v>
      </c>
      <c r="B49" s="77"/>
      <c r="C49" s="77"/>
      <c r="D49" s="77"/>
      <c r="E49" s="77"/>
      <c r="F49" s="77"/>
      <c r="G49" s="77"/>
      <c r="H49" s="77"/>
      <c r="I49" s="78"/>
    </row>
    <row r="50" spans="1:9">
      <c r="A50" s="87" t="s">
        <v>53</v>
      </c>
      <c r="B50" s="88"/>
      <c r="I50" s="18"/>
    </row>
    <row r="51" spans="1:9" ht="30" customHeight="1">
      <c r="A51" s="3" t="s">
        <v>54</v>
      </c>
      <c r="B51" s="5" t="s">
        <v>55</v>
      </c>
      <c r="C51" s="4" t="s">
        <v>56</v>
      </c>
      <c r="D51" s="89" t="s">
        <v>40</v>
      </c>
      <c r="E51" s="90"/>
      <c r="I51" s="18"/>
    </row>
    <row r="52" spans="1:9" ht="15" customHeight="1">
      <c r="A52" s="22"/>
      <c r="B52" s="6"/>
      <c r="C52" s="7"/>
      <c r="D52" s="85"/>
      <c r="E52" s="86"/>
      <c r="F52" s="8"/>
      <c r="G52" s="8"/>
      <c r="I52" s="18"/>
    </row>
    <row r="53" spans="1:9" ht="15" customHeight="1">
      <c r="A53" s="22"/>
      <c r="B53" s="6"/>
      <c r="C53" s="7"/>
      <c r="D53" s="85"/>
      <c r="E53" s="86"/>
      <c r="F53" s="8"/>
      <c r="G53" s="8"/>
      <c r="I53" s="18"/>
    </row>
    <row r="54" spans="1:9" ht="15" customHeight="1">
      <c r="A54" s="22"/>
      <c r="B54" s="6"/>
      <c r="C54" s="7"/>
      <c r="D54" s="85"/>
      <c r="E54" s="86"/>
      <c r="F54" s="8"/>
      <c r="G54" s="8"/>
      <c r="I54" s="18"/>
    </row>
    <row r="55" spans="1:9">
      <c r="A55" s="87" t="s">
        <v>57</v>
      </c>
      <c r="B55" s="88"/>
      <c r="I55" s="18"/>
    </row>
    <row r="56" spans="1:9" ht="30" customHeight="1">
      <c r="A56" s="3" t="s">
        <v>54</v>
      </c>
      <c r="B56" s="5" t="s">
        <v>55</v>
      </c>
      <c r="C56" s="4" t="s">
        <v>56</v>
      </c>
      <c r="D56" s="89" t="s">
        <v>40</v>
      </c>
      <c r="E56" s="90"/>
      <c r="F56" s="85" t="s">
        <v>58</v>
      </c>
      <c r="G56" s="86"/>
      <c r="H56" s="85" t="s">
        <v>59</v>
      </c>
      <c r="I56" s="86"/>
    </row>
    <row r="57" spans="1:9" ht="15" customHeight="1">
      <c r="A57" s="22"/>
      <c r="B57" s="6"/>
      <c r="C57" s="7"/>
      <c r="D57" s="85"/>
      <c r="E57" s="86"/>
      <c r="F57" s="89"/>
      <c r="G57" s="90"/>
      <c r="H57" s="81"/>
      <c r="I57" s="54"/>
    </row>
    <row r="58" spans="1:9" ht="15" customHeight="1">
      <c r="A58" s="22"/>
      <c r="B58" s="6"/>
      <c r="C58" s="7"/>
      <c r="D58" s="85"/>
      <c r="E58" s="86"/>
      <c r="F58" s="89"/>
      <c r="G58" s="90"/>
      <c r="H58" s="81"/>
      <c r="I58" s="54"/>
    </row>
    <row r="59" spans="1:9" ht="15" customHeight="1">
      <c r="A59" s="22"/>
      <c r="B59" s="6"/>
      <c r="C59" s="7"/>
      <c r="D59" s="85"/>
      <c r="E59" s="86"/>
      <c r="F59" s="89"/>
      <c r="G59" s="90"/>
      <c r="H59" s="81"/>
      <c r="I59" s="54"/>
    </row>
    <row r="60" spans="1:9" ht="15" customHeight="1">
      <c r="A60" s="76" t="s">
        <v>60</v>
      </c>
      <c r="B60" s="77"/>
      <c r="C60" s="77"/>
      <c r="D60" s="77"/>
      <c r="E60" s="77"/>
      <c r="F60" s="77"/>
      <c r="G60" s="77"/>
      <c r="H60" s="77"/>
      <c r="I60" s="78"/>
    </row>
    <row r="61" spans="1:9" ht="30" customHeight="1">
      <c r="A61" s="9" t="s">
        <v>54</v>
      </c>
      <c r="B61" s="11" t="s">
        <v>55</v>
      </c>
      <c r="C61" s="10" t="s">
        <v>56</v>
      </c>
      <c r="D61" s="91" t="s">
        <v>40</v>
      </c>
      <c r="E61" s="92"/>
      <c r="I61" s="18"/>
    </row>
    <row r="62" spans="1:9" ht="15" customHeight="1">
      <c r="A62" s="22"/>
      <c r="B62" s="6"/>
      <c r="C62" s="7"/>
      <c r="D62" s="85"/>
      <c r="E62" s="86"/>
      <c r="F62" s="8"/>
      <c r="G62" s="8"/>
      <c r="I62" s="18"/>
    </row>
    <row r="63" spans="1:9" ht="15" customHeight="1">
      <c r="A63" s="22"/>
      <c r="B63" s="6"/>
      <c r="C63" s="7"/>
      <c r="D63" s="85"/>
      <c r="E63" s="86"/>
      <c r="F63" s="8"/>
      <c r="G63" s="8"/>
      <c r="I63" s="18"/>
    </row>
    <row r="64" spans="1:9" ht="15" customHeight="1">
      <c r="A64" s="23"/>
      <c r="B64" s="12"/>
      <c r="C64" s="13"/>
      <c r="D64" s="95"/>
      <c r="E64" s="96"/>
      <c r="F64" s="8"/>
      <c r="G64" s="8"/>
      <c r="I64" s="18"/>
    </row>
    <row r="65" spans="1:9">
      <c r="A65" s="97" t="s">
        <v>61</v>
      </c>
      <c r="B65" s="98"/>
      <c r="C65" s="98"/>
      <c r="D65" s="98"/>
      <c r="E65" s="98"/>
      <c r="F65" s="98"/>
      <c r="G65" s="98"/>
      <c r="H65" s="98"/>
      <c r="I65" s="99"/>
    </row>
    <row r="66" spans="1:9">
      <c r="A66" s="68" t="s">
        <v>62</v>
      </c>
      <c r="B66" s="70"/>
      <c r="C66" s="14" t="s">
        <v>63</v>
      </c>
      <c r="D66" s="15"/>
      <c r="E66" s="15"/>
      <c r="F66" s="15"/>
      <c r="G66" s="15"/>
      <c r="H66" s="15"/>
      <c r="I66" s="16"/>
    </row>
    <row r="67" spans="1:9">
      <c r="A67" s="71" t="s">
        <v>64</v>
      </c>
      <c r="B67" s="73"/>
      <c r="C67" s="17" t="s">
        <v>65</v>
      </c>
      <c r="I67" s="18"/>
    </row>
    <row r="68" spans="1:9">
      <c r="A68" s="71" t="s">
        <v>10</v>
      </c>
      <c r="B68" s="73"/>
      <c r="C68" s="17" t="s">
        <v>66</v>
      </c>
      <c r="I68" s="18"/>
    </row>
    <row r="69" spans="1:9">
      <c r="A69" s="71" t="s">
        <v>67</v>
      </c>
      <c r="B69" s="73"/>
      <c r="C69" s="17">
        <v>5912000</v>
      </c>
      <c r="I69" s="18"/>
    </row>
    <row r="70" spans="1:9">
      <c r="A70" s="71" t="s">
        <v>68</v>
      </c>
      <c r="B70" s="73"/>
      <c r="C70" s="17">
        <v>5912020</v>
      </c>
      <c r="I70" s="18"/>
    </row>
    <row r="71" spans="1:9">
      <c r="A71" s="93" t="s">
        <v>69</v>
      </c>
      <c r="B71" s="94"/>
      <c r="C71" s="19" t="s">
        <v>70</v>
      </c>
      <c r="D71" s="20"/>
      <c r="E71" s="20"/>
      <c r="F71" s="20"/>
      <c r="G71" s="20"/>
      <c r="H71" s="20"/>
      <c r="I71" s="21"/>
    </row>
  </sheetData>
  <mergeCells count="150">
    <mergeCell ref="A69:B69"/>
    <mergeCell ref="A70:B70"/>
    <mergeCell ref="A71:B71"/>
    <mergeCell ref="D63:E63"/>
    <mergeCell ref="D64:E64"/>
    <mergeCell ref="A65:I65"/>
    <mergeCell ref="A66:B66"/>
    <mergeCell ref="A67:B67"/>
    <mergeCell ref="A68:B68"/>
    <mergeCell ref="D59:E59"/>
    <mergeCell ref="F59:G59"/>
    <mergeCell ref="H59:I59"/>
    <mergeCell ref="A60:I60"/>
    <mergeCell ref="D61:E61"/>
    <mergeCell ref="D62:E62"/>
    <mergeCell ref="H56:I56"/>
    <mergeCell ref="D57:E57"/>
    <mergeCell ref="F57:G57"/>
    <mergeCell ref="H57:I57"/>
    <mergeCell ref="D58:E58"/>
    <mergeCell ref="F58:G58"/>
    <mergeCell ref="H58:I58"/>
    <mergeCell ref="D52:E52"/>
    <mergeCell ref="D53:E53"/>
    <mergeCell ref="D54:E54"/>
    <mergeCell ref="A55:B55"/>
    <mergeCell ref="D56:E56"/>
    <mergeCell ref="F56:G56"/>
    <mergeCell ref="B48:C48"/>
    <mergeCell ref="E48:F48"/>
    <mergeCell ref="H48:I48"/>
    <mergeCell ref="A49:I49"/>
    <mergeCell ref="A50:B50"/>
    <mergeCell ref="D51:E51"/>
    <mergeCell ref="B46:C46"/>
    <mergeCell ref="E46:F46"/>
    <mergeCell ref="H46:I46"/>
    <mergeCell ref="B47:C47"/>
    <mergeCell ref="E47:F47"/>
    <mergeCell ref="H47:I47"/>
    <mergeCell ref="A43:I43"/>
    <mergeCell ref="A44:C44"/>
    <mergeCell ref="D44:F44"/>
    <mergeCell ref="G44:I44"/>
    <mergeCell ref="B45:C45"/>
    <mergeCell ref="E45:F45"/>
    <mergeCell ref="H45:I45"/>
    <mergeCell ref="B41:C41"/>
    <mergeCell ref="E41:F41"/>
    <mergeCell ref="H41:I41"/>
    <mergeCell ref="B42:C42"/>
    <mergeCell ref="E42:F42"/>
    <mergeCell ref="H42:I42"/>
    <mergeCell ref="B39:C39"/>
    <mergeCell ref="E39:F39"/>
    <mergeCell ref="H39:I39"/>
    <mergeCell ref="B40:C40"/>
    <mergeCell ref="E40:F40"/>
    <mergeCell ref="H40:I40"/>
    <mergeCell ref="B36:C36"/>
    <mergeCell ref="E36:F36"/>
    <mergeCell ref="H36:I36"/>
    <mergeCell ref="A37:I37"/>
    <mergeCell ref="A38:C38"/>
    <mergeCell ref="D38:F38"/>
    <mergeCell ref="G38:I38"/>
    <mergeCell ref="B34:C34"/>
    <mergeCell ref="E34:F34"/>
    <mergeCell ref="H34:I34"/>
    <mergeCell ref="B35:C35"/>
    <mergeCell ref="E35:F35"/>
    <mergeCell ref="H35:I35"/>
    <mergeCell ref="A31:I31"/>
    <mergeCell ref="A32:C32"/>
    <mergeCell ref="D32:F32"/>
    <mergeCell ref="G32:I32"/>
    <mergeCell ref="B33:C33"/>
    <mergeCell ref="E33:F33"/>
    <mergeCell ref="H33:I33"/>
    <mergeCell ref="B29:C29"/>
    <mergeCell ref="E29:F29"/>
    <mergeCell ref="H29:I29"/>
    <mergeCell ref="B30:C30"/>
    <mergeCell ref="E30:F30"/>
    <mergeCell ref="H30:I30"/>
    <mergeCell ref="B27:C27"/>
    <mergeCell ref="E27:F27"/>
    <mergeCell ref="H27:I27"/>
    <mergeCell ref="B28:C28"/>
    <mergeCell ref="E28:F28"/>
    <mergeCell ref="H28:I28"/>
    <mergeCell ref="A24:B24"/>
    <mergeCell ref="C24:D24"/>
    <mergeCell ref="E24:F24"/>
    <mergeCell ref="G24:I24"/>
    <mergeCell ref="A25:I25"/>
    <mergeCell ref="A26:C26"/>
    <mergeCell ref="D26:F26"/>
    <mergeCell ref="G26:I26"/>
    <mergeCell ref="A22:B22"/>
    <mergeCell ref="C22:D22"/>
    <mergeCell ref="E22:F22"/>
    <mergeCell ref="G22:I22"/>
    <mergeCell ref="A23:B23"/>
    <mergeCell ref="C23:D23"/>
    <mergeCell ref="E23:F23"/>
    <mergeCell ref="G23:I23"/>
    <mergeCell ref="A19:D19"/>
    <mergeCell ref="E19:I19"/>
    <mergeCell ref="A20:I20"/>
    <mergeCell ref="A21:B21"/>
    <mergeCell ref="C21:D21"/>
    <mergeCell ref="E21:F21"/>
    <mergeCell ref="G21:I21"/>
    <mergeCell ref="A16:D16"/>
    <mergeCell ref="E16:I16"/>
    <mergeCell ref="A17:D17"/>
    <mergeCell ref="E17:I17"/>
    <mergeCell ref="A18:D18"/>
    <mergeCell ref="E18:I18"/>
    <mergeCell ref="A13:D13"/>
    <mergeCell ref="E13:I13"/>
    <mergeCell ref="A14:D14"/>
    <mergeCell ref="E14:I14"/>
    <mergeCell ref="A15:D15"/>
    <mergeCell ref="E15:I15"/>
    <mergeCell ref="A10:D10"/>
    <mergeCell ref="E10:I10"/>
    <mergeCell ref="A11:D11"/>
    <mergeCell ref="E11:I11"/>
    <mergeCell ref="A12:D12"/>
    <mergeCell ref="E12:I12"/>
    <mergeCell ref="A7:D7"/>
    <mergeCell ref="E7:I7"/>
    <mergeCell ref="A8:D8"/>
    <mergeCell ref="E8:I8"/>
    <mergeCell ref="A9:D9"/>
    <mergeCell ref="E9:I9"/>
    <mergeCell ref="A4:D4"/>
    <mergeCell ref="E4:I4"/>
    <mergeCell ref="A5:D5"/>
    <mergeCell ref="E5:I5"/>
    <mergeCell ref="A6:D6"/>
    <mergeCell ref="E6:I6"/>
    <mergeCell ref="A1:D1"/>
    <mergeCell ref="E1:I1"/>
    <mergeCell ref="A2:D2"/>
    <mergeCell ref="E2:I2"/>
    <mergeCell ref="A3:D3"/>
    <mergeCell ref="E3:I3"/>
  </mergeCells>
  <hyperlinks>
    <hyperlink ref="C71" r:id="rId1" xr:uid="{00000000-0004-0000-0000-000000000000}"/>
  </hyperlinks>
  <pageMargins left="0.7" right="0.7" top="0.75" bottom="0.75" header="0.3" footer="0.3"/>
  <pageSetup paperSize="9" orientation="portrait" horizontalDpi="1200" verticalDpi="120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97"/>
  <sheetViews>
    <sheetView topLeftCell="A5" workbookViewId="0">
      <selection activeCell="I12" sqref="I12"/>
    </sheetView>
  </sheetViews>
  <sheetFormatPr defaultRowHeight="15"/>
  <cols>
    <col min="3" max="3" width="30.85546875" customWidth="1"/>
    <col min="4" max="6" width="0" hidden="1" customWidth="1"/>
  </cols>
  <sheetData>
    <row r="1" spans="1:6">
      <c r="A1" s="29"/>
      <c r="B1" s="30"/>
      <c r="C1" s="30"/>
      <c r="D1" s="30"/>
      <c r="E1" s="30"/>
      <c r="F1" s="31"/>
    </row>
    <row r="2" spans="1:6" ht="15.75" thickBot="1">
      <c r="A2" s="39" t="s">
        <v>71</v>
      </c>
      <c r="B2" s="40" t="s">
        <v>72</v>
      </c>
      <c r="C2" s="42" t="s">
        <v>73</v>
      </c>
      <c r="D2" s="40"/>
      <c r="E2" s="40"/>
      <c r="F2" s="41"/>
    </row>
    <row r="3" spans="1:6" ht="15.75" thickBot="1">
      <c r="A3" s="24">
        <v>1</v>
      </c>
      <c r="B3" s="24" t="s">
        <v>74</v>
      </c>
      <c r="C3" s="24" t="s">
        <v>75</v>
      </c>
      <c r="D3" s="25" t="s">
        <v>76</v>
      </c>
      <c r="E3" s="26" t="s">
        <v>77</v>
      </c>
      <c r="F3" s="24" t="s">
        <v>78</v>
      </c>
    </row>
    <row r="4" spans="1:6" ht="15.75" thickBot="1">
      <c r="A4" s="24">
        <v>2</v>
      </c>
      <c r="B4" s="24" t="s">
        <v>79</v>
      </c>
      <c r="C4" s="24" t="s">
        <v>80</v>
      </c>
      <c r="D4" s="25" t="s">
        <v>81</v>
      </c>
      <c r="E4" s="24" t="s">
        <v>78</v>
      </c>
      <c r="F4" s="24" t="s">
        <v>78</v>
      </c>
    </row>
    <row r="5" spans="1:6" ht="26.25" thickBot="1">
      <c r="A5" s="24">
        <v>3</v>
      </c>
      <c r="B5" s="24" t="s">
        <v>82</v>
      </c>
      <c r="C5" s="24" t="s">
        <v>83</v>
      </c>
      <c r="D5" s="24" t="s">
        <v>84</v>
      </c>
      <c r="E5" s="24" t="s">
        <v>78</v>
      </c>
      <c r="F5" s="24" t="s">
        <v>78</v>
      </c>
    </row>
    <row r="6" spans="1:6" ht="15.75" thickBot="1">
      <c r="A6" s="24">
        <v>4</v>
      </c>
      <c r="B6" s="27"/>
      <c r="C6" s="26" t="s">
        <v>85</v>
      </c>
      <c r="D6" s="24">
        <v>100</v>
      </c>
      <c r="E6" s="24" t="s">
        <v>78</v>
      </c>
      <c r="F6" s="24" t="s">
        <v>78</v>
      </c>
    </row>
    <row r="7" spans="1:6" ht="26.25" thickBot="1">
      <c r="A7" s="24">
        <v>5</v>
      </c>
      <c r="B7" s="24" t="s">
        <v>86</v>
      </c>
      <c r="C7" s="24" t="s">
        <v>87</v>
      </c>
      <c r="D7" s="25" t="s">
        <v>88</v>
      </c>
      <c r="E7" s="24" t="s">
        <v>78</v>
      </c>
      <c r="F7" s="24" t="s">
        <v>78</v>
      </c>
    </row>
    <row r="8" spans="1:6" ht="15.75" thickBot="1">
      <c r="A8" s="24">
        <v>6</v>
      </c>
      <c r="B8" s="24" t="s">
        <v>89</v>
      </c>
      <c r="C8" s="24" t="s">
        <v>90</v>
      </c>
      <c r="D8" s="28"/>
      <c r="E8" s="32"/>
      <c r="F8" s="33"/>
    </row>
    <row r="9" spans="1:6" ht="26.25" thickBot="1">
      <c r="A9" s="36">
        <v>7</v>
      </c>
      <c r="B9" s="37"/>
      <c r="C9" s="36" t="s">
        <v>91</v>
      </c>
      <c r="D9" s="38" t="s">
        <v>76</v>
      </c>
      <c r="E9" s="36" t="s">
        <v>78</v>
      </c>
      <c r="F9" s="36" t="s">
        <v>78</v>
      </c>
    </row>
    <row r="10" spans="1:6" ht="15.75" thickBot="1">
      <c r="A10" s="24">
        <v>8</v>
      </c>
      <c r="B10" s="27"/>
      <c r="C10" s="24" t="s">
        <v>92</v>
      </c>
      <c r="D10" s="25" t="s">
        <v>76</v>
      </c>
      <c r="E10" s="24" t="s">
        <v>78</v>
      </c>
      <c r="F10" s="24" t="s">
        <v>78</v>
      </c>
    </row>
    <row r="11" spans="1:6" ht="15.75" thickBot="1">
      <c r="A11" s="24">
        <v>9</v>
      </c>
      <c r="B11" s="27"/>
      <c r="C11" s="26" t="s">
        <v>93</v>
      </c>
      <c r="D11" s="24">
        <v>100</v>
      </c>
      <c r="E11" s="24" t="s">
        <v>78</v>
      </c>
      <c r="F11" s="24" t="s">
        <v>78</v>
      </c>
    </row>
    <row r="12" spans="1:6" ht="15.75" thickBot="1">
      <c r="A12" s="24">
        <v>10</v>
      </c>
      <c r="B12" s="24" t="s">
        <v>94</v>
      </c>
      <c r="C12" s="24" t="s">
        <v>95</v>
      </c>
      <c r="D12" s="24">
        <v>50</v>
      </c>
      <c r="E12" s="24" t="s">
        <v>78</v>
      </c>
      <c r="F12" s="24" t="s">
        <v>78</v>
      </c>
    </row>
    <row r="13" spans="1:6" ht="15.75" thickBot="1">
      <c r="A13" s="24">
        <v>11</v>
      </c>
      <c r="B13" s="27"/>
      <c r="C13" s="24" t="s">
        <v>96</v>
      </c>
      <c r="D13" s="25" t="s">
        <v>97</v>
      </c>
      <c r="E13" s="24" t="s">
        <v>78</v>
      </c>
      <c r="F13" s="24" t="s">
        <v>78</v>
      </c>
    </row>
    <row r="14" spans="1:6" ht="15.75" thickBot="1">
      <c r="A14" s="24">
        <v>12</v>
      </c>
      <c r="B14" s="27"/>
      <c r="C14" s="24" t="s">
        <v>98</v>
      </c>
      <c r="D14" s="24" t="s">
        <v>78</v>
      </c>
      <c r="E14" s="25" t="s">
        <v>99</v>
      </c>
      <c r="F14" s="25" t="s">
        <v>99</v>
      </c>
    </row>
    <row r="15" spans="1:6" ht="15.75" thickBot="1">
      <c r="A15" s="24">
        <v>13</v>
      </c>
      <c r="B15" s="27"/>
      <c r="C15" s="24" t="s">
        <v>100</v>
      </c>
      <c r="D15" s="24" t="s">
        <v>78</v>
      </c>
      <c r="E15" s="25" t="s">
        <v>101</v>
      </c>
      <c r="F15" s="25" t="s">
        <v>101</v>
      </c>
    </row>
    <row r="16" spans="1:6" ht="30.75" thickBot="1">
      <c r="A16" s="24">
        <v>14</v>
      </c>
      <c r="B16" s="27"/>
      <c r="C16" s="26" t="s">
        <v>102</v>
      </c>
      <c r="D16" s="24">
        <v>1</v>
      </c>
      <c r="E16" s="24" t="s">
        <v>78</v>
      </c>
      <c r="F16" s="24" t="s">
        <v>78</v>
      </c>
    </row>
    <row r="17" spans="1:6" ht="15.75" thickBot="1">
      <c r="A17" s="24">
        <v>15</v>
      </c>
      <c r="B17" s="27"/>
      <c r="C17" s="26" t="s">
        <v>103</v>
      </c>
      <c r="D17" s="24">
        <v>1</v>
      </c>
      <c r="E17" s="24" t="s">
        <v>78</v>
      </c>
      <c r="F17" s="24" t="s">
        <v>78</v>
      </c>
    </row>
    <row r="18" spans="1:6" ht="15.75" thickBot="1">
      <c r="A18" s="24">
        <v>16</v>
      </c>
      <c r="B18" s="27"/>
      <c r="C18" s="26" t="s">
        <v>104</v>
      </c>
      <c r="D18" s="24">
        <v>1</v>
      </c>
      <c r="E18" s="24" t="s">
        <v>78</v>
      </c>
      <c r="F18" s="24" t="s">
        <v>78</v>
      </c>
    </row>
    <row r="19" spans="1:6" ht="30.75" thickBot="1">
      <c r="A19" s="24">
        <v>17</v>
      </c>
      <c r="B19" s="27"/>
      <c r="C19" s="26" t="s">
        <v>105</v>
      </c>
      <c r="D19" s="24">
        <v>20</v>
      </c>
      <c r="E19" s="24">
        <v>5</v>
      </c>
      <c r="F19" s="24">
        <v>5</v>
      </c>
    </row>
    <row r="20" spans="1:6" ht="30.75" thickBot="1">
      <c r="A20" s="24">
        <v>18</v>
      </c>
      <c r="B20" s="27"/>
      <c r="C20" s="26" t="s">
        <v>106</v>
      </c>
      <c r="D20" s="24">
        <v>10</v>
      </c>
      <c r="E20" s="24">
        <v>5</v>
      </c>
      <c r="F20" s="24">
        <v>5</v>
      </c>
    </row>
    <row r="21" spans="1:6" ht="30.75" thickBot="1">
      <c r="A21" s="24">
        <v>19</v>
      </c>
      <c r="B21" s="27"/>
      <c r="C21" s="26" t="s">
        <v>107</v>
      </c>
      <c r="D21" s="24">
        <v>100</v>
      </c>
      <c r="E21" s="24">
        <v>50</v>
      </c>
      <c r="F21" s="24">
        <v>50</v>
      </c>
    </row>
    <row r="22" spans="1:6" ht="30.75" thickBot="1">
      <c r="A22" s="24">
        <v>20</v>
      </c>
      <c r="B22" s="27"/>
      <c r="C22" s="26" t="s">
        <v>108</v>
      </c>
      <c r="D22" s="24">
        <v>100</v>
      </c>
      <c r="E22" s="24">
        <v>50</v>
      </c>
      <c r="F22" s="24">
        <v>50</v>
      </c>
    </row>
    <row r="23" spans="1:6" ht="30.75" thickBot="1">
      <c r="A23" s="24">
        <v>21</v>
      </c>
      <c r="B23" s="27"/>
      <c r="C23" s="26" t="s">
        <v>109</v>
      </c>
      <c r="D23" s="24">
        <v>10</v>
      </c>
      <c r="E23" s="24">
        <v>1</v>
      </c>
      <c r="F23" s="24">
        <v>1</v>
      </c>
    </row>
    <row r="24" spans="1:6" ht="15.75" thickBot="1">
      <c r="A24" s="24">
        <v>22</v>
      </c>
      <c r="B24" s="27"/>
      <c r="C24" s="26" t="s">
        <v>110</v>
      </c>
      <c r="D24" s="24">
        <v>50</v>
      </c>
      <c r="E24" s="24">
        <v>20</v>
      </c>
      <c r="F24" s="24">
        <v>20</v>
      </c>
    </row>
    <row r="25" spans="1:6" ht="15.75" thickBot="1">
      <c r="A25" s="24">
        <v>23</v>
      </c>
      <c r="B25" s="27"/>
      <c r="C25" s="26" t="s">
        <v>111</v>
      </c>
      <c r="D25" s="24">
        <v>200</v>
      </c>
      <c r="E25" s="24">
        <v>20</v>
      </c>
      <c r="F25" s="24">
        <v>20</v>
      </c>
    </row>
    <row r="26" spans="1:6" ht="15.75" thickBot="1">
      <c r="A26" s="24">
        <v>24</v>
      </c>
      <c r="B26" s="27"/>
      <c r="C26" s="26" t="s">
        <v>112</v>
      </c>
      <c r="D26" s="24">
        <v>200</v>
      </c>
      <c r="E26" s="24">
        <v>100</v>
      </c>
      <c r="F26" s="24">
        <v>100</v>
      </c>
    </row>
    <row r="27" spans="1:6" ht="26.25" thickBot="1">
      <c r="A27" s="24">
        <v>25</v>
      </c>
      <c r="B27" s="24" t="s">
        <v>113</v>
      </c>
      <c r="C27" s="24" t="s">
        <v>114</v>
      </c>
      <c r="D27" s="24" t="s">
        <v>78</v>
      </c>
      <c r="E27" s="24">
        <v>1</v>
      </c>
      <c r="F27" s="24">
        <v>1</v>
      </c>
    </row>
    <row r="28" spans="1:6" ht="15.75" thickBot="1">
      <c r="A28" s="24">
        <v>26</v>
      </c>
      <c r="B28" s="24" t="s">
        <v>115</v>
      </c>
      <c r="C28" s="24" t="s">
        <v>116</v>
      </c>
      <c r="D28" s="24">
        <v>1</v>
      </c>
      <c r="E28" s="24">
        <v>1</v>
      </c>
      <c r="F28" s="24">
        <v>1</v>
      </c>
    </row>
    <row r="29" spans="1:6" ht="15.75" thickBot="1">
      <c r="A29" s="24">
        <v>27</v>
      </c>
      <c r="B29" s="24" t="s">
        <v>117</v>
      </c>
      <c r="C29" s="24" t="s">
        <v>118</v>
      </c>
      <c r="D29" s="24" t="s">
        <v>78</v>
      </c>
      <c r="E29" s="24">
        <v>1</v>
      </c>
      <c r="F29" s="24">
        <v>1</v>
      </c>
    </row>
    <row r="30" spans="1:6" ht="15.75" thickBot="1">
      <c r="A30" s="24">
        <v>28</v>
      </c>
      <c r="B30" s="24" t="s">
        <v>119</v>
      </c>
      <c r="C30" s="24" t="s">
        <v>120</v>
      </c>
      <c r="D30" s="24">
        <v>1</v>
      </c>
      <c r="E30" s="24">
        <v>1</v>
      </c>
      <c r="F30" s="24">
        <v>1</v>
      </c>
    </row>
    <row r="31" spans="1:6" ht="15.75" thickBot="1">
      <c r="A31" s="24">
        <v>29</v>
      </c>
      <c r="B31" s="24" t="s">
        <v>121</v>
      </c>
      <c r="C31" s="24" t="s">
        <v>122</v>
      </c>
      <c r="D31" s="24">
        <v>1</v>
      </c>
      <c r="E31" s="24">
        <v>1</v>
      </c>
      <c r="F31" s="24">
        <v>1</v>
      </c>
    </row>
    <row r="32" spans="1:6" ht="15.75" thickBot="1">
      <c r="A32" s="24">
        <v>30</v>
      </c>
      <c r="B32" s="24" t="s">
        <v>123</v>
      </c>
      <c r="C32" s="24" t="s">
        <v>124</v>
      </c>
      <c r="D32" s="24" t="s">
        <v>78</v>
      </c>
      <c r="E32" s="24">
        <v>1</v>
      </c>
      <c r="F32" s="24">
        <v>1</v>
      </c>
    </row>
    <row r="33" spans="1:6" ht="26.25" thickBot="1">
      <c r="A33" s="24">
        <v>31</v>
      </c>
      <c r="B33" s="24" t="s">
        <v>125</v>
      </c>
      <c r="C33" s="24" t="s">
        <v>126</v>
      </c>
      <c r="D33" s="24" t="s">
        <v>78</v>
      </c>
      <c r="E33" s="24">
        <v>1</v>
      </c>
      <c r="F33" s="24">
        <v>1</v>
      </c>
    </row>
    <row r="34" spans="1:6" ht="15.75" thickBot="1">
      <c r="A34" s="24">
        <v>32</v>
      </c>
      <c r="B34" s="24" t="s">
        <v>127</v>
      </c>
      <c r="C34" s="24" t="s">
        <v>128</v>
      </c>
      <c r="D34" s="24" t="s">
        <v>78</v>
      </c>
      <c r="E34" s="24">
        <v>1</v>
      </c>
      <c r="F34" s="24">
        <v>1</v>
      </c>
    </row>
    <row r="35" spans="1:6" ht="15.75" thickBot="1">
      <c r="A35" s="24">
        <v>33</v>
      </c>
      <c r="B35" s="24" t="s">
        <v>129</v>
      </c>
      <c r="C35" s="24" t="s">
        <v>130</v>
      </c>
      <c r="D35" s="24">
        <v>1</v>
      </c>
      <c r="E35" s="24">
        <v>1</v>
      </c>
      <c r="F35" s="24">
        <v>1</v>
      </c>
    </row>
    <row r="36" spans="1:6" ht="15.75" thickBot="1">
      <c r="A36" s="24">
        <v>34</v>
      </c>
      <c r="B36" s="24" t="s">
        <v>131</v>
      </c>
      <c r="C36" s="24" t="s">
        <v>132</v>
      </c>
      <c r="D36" s="25" t="s">
        <v>133</v>
      </c>
      <c r="E36" s="24">
        <v>10</v>
      </c>
      <c r="F36" s="24">
        <v>10</v>
      </c>
    </row>
    <row r="37" spans="1:6" ht="15.75" thickBot="1">
      <c r="A37" s="24">
        <v>35</v>
      </c>
      <c r="B37" s="24" t="s">
        <v>134</v>
      </c>
      <c r="C37" s="24" t="s">
        <v>135</v>
      </c>
      <c r="D37" s="25" t="s">
        <v>133</v>
      </c>
      <c r="E37" s="24">
        <v>10</v>
      </c>
      <c r="F37" s="24">
        <v>10</v>
      </c>
    </row>
    <row r="38" spans="1:6" ht="15.75" thickBot="1">
      <c r="A38" s="24">
        <v>36</v>
      </c>
      <c r="B38" s="24" t="s">
        <v>136</v>
      </c>
      <c r="C38" s="24" t="s">
        <v>137</v>
      </c>
      <c r="D38" s="24">
        <v>1</v>
      </c>
      <c r="E38" s="24">
        <v>1</v>
      </c>
      <c r="F38" s="24">
        <v>1</v>
      </c>
    </row>
    <row r="39" spans="1:6" ht="15.75" thickBot="1">
      <c r="A39" s="24">
        <v>37</v>
      </c>
      <c r="B39" s="24" t="s">
        <v>138</v>
      </c>
      <c r="C39" s="24" t="s">
        <v>139</v>
      </c>
      <c r="D39" s="24" t="s">
        <v>78</v>
      </c>
      <c r="E39" s="24">
        <v>1</v>
      </c>
      <c r="F39" s="24">
        <v>1</v>
      </c>
    </row>
    <row r="40" spans="1:6" ht="15.75" thickBot="1">
      <c r="A40" s="24">
        <v>38</v>
      </c>
      <c r="B40" s="24" t="s">
        <v>140</v>
      </c>
      <c r="C40" s="24" t="s">
        <v>141</v>
      </c>
      <c r="D40" s="24" t="s">
        <v>78</v>
      </c>
      <c r="E40" s="24">
        <v>1</v>
      </c>
      <c r="F40" s="24">
        <v>1</v>
      </c>
    </row>
    <row r="41" spans="1:6" ht="15.75" thickBot="1">
      <c r="A41" s="24">
        <v>39</v>
      </c>
      <c r="B41" s="24" t="s">
        <v>142</v>
      </c>
      <c r="C41" s="24" t="s">
        <v>143</v>
      </c>
      <c r="D41" s="24">
        <v>1</v>
      </c>
      <c r="E41" s="24">
        <v>1</v>
      </c>
      <c r="F41" s="24">
        <v>1</v>
      </c>
    </row>
    <row r="42" spans="1:6" ht="30.75" thickBot="1">
      <c r="A42" s="24">
        <v>40</v>
      </c>
      <c r="B42" s="27"/>
      <c r="C42" s="26" t="s">
        <v>144</v>
      </c>
      <c r="D42" s="24" t="s">
        <v>78</v>
      </c>
      <c r="E42" s="25" t="s">
        <v>133</v>
      </c>
      <c r="F42" s="25" t="s">
        <v>133</v>
      </c>
    </row>
    <row r="43" spans="1:6" ht="15.75" thickBot="1">
      <c r="A43" s="24">
        <v>41</v>
      </c>
      <c r="B43" s="24" t="s">
        <v>145</v>
      </c>
      <c r="C43" s="24" t="s">
        <v>146</v>
      </c>
      <c r="D43" s="24">
        <v>1</v>
      </c>
      <c r="E43" s="24">
        <v>1</v>
      </c>
      <c r="F43" s="24">
        <v>1</v>
      </c>
    </row>
    <row r="44" spans="1:6" ht="15.75" thickBot="1">
      <c r="A44" s="24">
        <v>42</v>
      </c>
      <c r="B44" s="24" t="s">
        <v>147</v>
      </c>
      <c r="C44" s="24" t="s">
        <v>148</v>
      </c>
      <c r="D44" s="24">
        <v>10</v>
      </c>
      <c r="E44" s="24">
        <v>1</v>
      </c>
      <c r="F44" s="24">
        <v>1</v>
      </c>
    </row>
    <row r="45" spans="1:6" ht="15.75" thickBot="1">
      <c r="A45" s="24">
        <v>43</v>
      </c>
      <c r="B45" s="24" t="s">
        <v>149</v>
      </c>
      <c r="C45" s="24" t="s">
        <v>150</v>
      </c>
      <c r="D45" s="24" t="s">
        <v>78</v>
      </c>
      <c r="E45" s="24">
        <v>1</v>
      </c>
      <c r="F45" s="24">
        <v>1</v>
      </c>
    </row>
    <row r="46" spans="1:6" ht="26.25" thickBot="1">
      <c r="A46" s="24">
        <v>44</v>
      </c>
      <c r="B46" s="24" t="s">
        <v>151</v>
      </c>
      <c r="C46" s="24" t="s">
        <v>152</v>
      </c>
      <c r="D46" s="24">
        <v>10</v>
      </c>
      <c r="E46" s="24">
        <v>1</v>
      </c>
      <c r="F46" s="24">
        <v>1</v>
      </c>
    </row>
    <row r="47" spans="1:6" ht="15.75" thickBot="1">
      <c r="A47" s="24">
        <v>45</v>
      </c>
      <c r="B47" s="24" t="s">
        <v>153</v>
      </c>
      <c r="C47" s="24" t="s">
        <v>154</v>
      </c>
      <c r="D47" s="24">
        <v>1</v>
      </c>
      <c r="E47" s="24">
        <v>1</v>
      </c>
      <c r="F47" s="24">
        <v>1</v>
      </c>
    </row>
    <row r="48" spans="1:6" ht="15.75" thickBot="1">
      <c r="A48" s="24">
        <v>46</v>
      </c>
      <c r="B48" s="24" t="s">
        <v>155</v>
      </c>
      <c r="C48" s="24" t="s">
        <v>156</v>
      </c>
      <c r="D48" s="24">
        <v>1</v>
      </c>
      <c r="E48" s="24">
        <v>1</v>
      </c>
      <c r="F48" s="24">
        <v>1</v>
      </c>
    </row>
    <row r="49" spans="1:6" ht="30.75" thickBot="1">
      <c r="A49" s="24">
        <v>47</v>
      </c>
      <c r="B49" s="27"/>
      <c r="C49" s="26" t="s">
        <v>157</v>
      </c>
      <c r="D49" s="25">
        <v>1E-4</v>
      </c>
      <c r="E49" s="25">
        <v>1E-4</v>
      </c>
      <c r="F49" s="25">
        <v>1E-4</v>
      </c>
    </row>
    <row r="50" spans="1:6" ht="15.75" thickBot="1">
      <c r="A50" s="24">
        <v>48</v>
      </c>
      <c r="B50" s="24" t="s">
        <v>158</v>
      </c>
      <c r="C50" s="24" t="s">
        <v>159</v>
      </c>
      <c r="D50" s="24">
        <v>1</v>
      </c>
      <c r="E50" s="24">
        <v>1</v>
      </c>
      <c r="F50" s="24">
        <v>1</v>
      </c>
    </row>
    <row r="51" spans="1:6" ht="15.75" thickBot="1">
      <c r="A51" s="24">
        <v>49</v>
      </c>
      <c r="B51" s="24" t="s">
        <v>160</v>
      </c>
      <c r="C51" s="24" t="s">
        <v>161</v>
      </c>
      <c r="D51" s="24">
        <v>10</v>
      </c>
      <c r="E51" s="24">
        <v>1</v>
      </c>
      <c r="F51" s="24">
        <v>1</v>
      </c>
    </row>
    <row r="52" spans="1:6" ht="15.75" thickBot="1">
      <c r="A52" s="24">
        <v>50</v>
      </c>
      <c r="B52" s="24" t="s">
        <v>162</v>
      </c>
      <c r="C52" s="24" t="s">
        <v>163</v>
      </c>
      <c r="D52" s="24">
        <v>0.1</v>
      </c>
      <c r="E52" s="24">
        <v>0.1</v>
      </c>
      <c r="F52" s="24">
        <v>0.1</v>
      </c>
    </row>
    <row r="53" spans="1:6" ht="15.75" thickBot="1">
      <c r="A53" s="24">
        <v>51</v>
      </c>
      <c r="B53" s="24" t="s">
        <v>164</v>
      </c>
      <c r="C53" s="24" t="s">
        <v>165</v>
      </c>
      <c r="D53" s="24" t="s">
        <v>78</v>
      </c>
      <c r="E53" s="24">
        <v>1</v>
      </c>
      <c r="F53" s="24">
        <v>1</v>
      </c>
    </row>
    <row r="54" spans="1:6" ht="15.75" thickBot="1">
      <c r="A54" s="24">
        <v>52</v>
      </c>
      <c r="B54" s="24" t="s">
        <v>166</v>
      </c>
      <c r="C54" s="24" t="s">
        <v>167</v>
      </c>
      <c r="D54" s="25" t="s">
        <v>168</v>
      </c>
      <c r="E54" s="24">
        <v>10</v>
      </c>
      <c r="F54" s="24" t="s">
        <v>78</v>
      </c>
    </row>
    <row r="55" spans="1:6" ht="15.75" thickBot="1">
      <c r="A55" s="24">
        <v>53</v>
      </c>
      <c r="B55" s="24" t="s">
        <v>169</v>
      </c>
      <c r="C55" s="24" t="s">
        <v>170</v>
      </c>
      <c r="D55" s="24">
        <v>100</v>
      </c>
      <c r="E55" s="24">
        <v>1</v>
      </c>
      <c r="F55" s="24" t="s">
        <v>78</v>
      </c>
    </row>
    <row r="56" spans="1:6" ht="26.25" thickBot="1">
      <c r="A56" s="24">
        <v>54</v>
      </c>
      <c r="B56" s="24" t="s">
        <v>171</v>
      </c>
      <c r="C56" s="24" t="s">
        <v>172</v>
      </c>
      <c r="D56" s="24">
        <v>10</v>
      </c>
      <c r="E56" s="24">
        <v>1</v>
      </c>
      <c r="F56" s="24" t="s">
        <v>78</v>
      </c>
    </row>
    <row r="57" spans="1:6" ht="15.75" thickBot="1">
      <c r="A57" s="24">
        <v>55</v>
      </c>
      <c r="B57" s="24" t="s">
        <v>173</v>
      </c>
      <c r="C57" s="24" t="s">
        <v>174</v>
      </c>
      <c r="D57" s="24">
        <v>100</v>
      </c>
      <c r="E57" s="24" t="s">
        <v>78</v>
      </c>
      <c r="F57" s="24" t="s">
        <v>78</v>
      </c>
    </row>
    <row r="58" spans="1:6" ht="15.75" thickBot="1">
      <c r="A58" s="24">
        <v>56</v>
      </c>
      <c r="B58" s="24" t="s">
        <v>175</v>
      </c>
      <c r="C58" s="24" t="s">
        <v>176</v>
      </c>
      <c r="D58" s="24">
        <v>50</v>
      </c>
      <c r="E58" s="24" t="s">
        <v>78</v>
      </c>
      <c r="F58" s="24" t="s">
        <v>78</v>
      </c>
    </row>
    <row r="59" spans="1:6" ht="15.75" thickBot="1">
      <c r="A59" s="24">
        <v>57</v>
      </c>
      <c r="B59" s="24" t="s">
        <v>177</v>
      </c>
      <c r="C59" s="24" t="s">
        <v>178</v>
      </c>
      <c r="D59" s="25" t="s">
        <v>168</v>
      </c>
      <c r="E59" s="24">
        <v>10</v>
      </c>
      <c r="F59" s="24" t="s">
        <v>78</v>
      </c>
    </row>
    <row r="60" spans="1:6" ht="15.75" thickBot="1">
      <c r="A60" s="24">
        <v>58</v>
      </c>
      <c r="B60" s="24" t="s">
        <v>179</v>
      </c>
      <c r="C60" s="24" t="s">
        <v>180</v>
      </c>
      <c r="D60" s="24">
        <v>500</v>
      </c>
      <c r="E60" s="24">
        <v>10</v>
      </c>
      <c r="F60" s="24" t="s">
        <v>78</v>
      </c>
    </row>
    <row r="61" spans="1:6" ht="15.75" thickBot="1">
      <c r="A61" s="24">
        <v>59</v>
      </c>
      <c r="B61" s="24" t="s">
        <v>181</v>
      </c>
      <c r="C61" s="24" t="s">
        <v>182</v>
      </c>
      <c r="D61" s="24">
        <v>1</v>
      </c>
      <c r="E61" s="24">
        <v>1</v>
      </c>
      <c r="F61" s="24">
        <v>1</v>
      </c>
    </row>
    <row r="62" spans="1:6" ht="15.75" thickBot="1">
      <c r="A62" s="24">
        <v>60</v>
      </c>
      <c r="B62" s="24" t="s">
        <v>183</v>
      </c>
      <c r="C62" s="24" t="s">
        <v>184</v>
      </c>
      <c r="D62" s="25" t="s">
        <v>133</v>
      </c>
      <c r="E62" s="24">
        <v>10</v>
      </c>
      <c r="F62" s="24">
        <v>10</v>
      </c>
    </row>
    <row r="63" spans="1:6" ht="15.75" thickBot="1">
      <c r="A63" s="24">
        <v>61</v>
      </c>
      <c r="B63" s="24" t="s">
        <v>185</v>
      </c>
      <c r="C63" s="24" t="s">
        <v>186</v>
      </c>
      <c r="D63" s="24">
        <v>50</v>
      </c>
      <c r="E63" s="24">
        <v>1</v>
      </c>
      <c r="F63" s="24">
        <v>1</v>
      </c>
    </row>
    <row r="64" spans="1:6">
      <c r="A64" s="100">
        <v>62</v>
      </c>
      <c r="B64" s="100" t="s">
        <v>187</v>
      </c>
      <c r="C64" s="100" t="s">
        <v>188</v>
      </c>
      <c r="D64" s="102" t="s">
        <v>133</v>
      </c>
      <c r="E64" s="34">
        <v>200</v>
      </c>
      <c r="F64" s="34">
        <v>200</v>
      </c>
    </row>
    <row r="65" spans="1:6" ht="45.75" thickBot="1">
      <c r="A65" s="101"/>
      <c r="B65" s="101"/>
      <c r="C65" s="101"/>
      <c r="D65" s="103"/>
      <c r="E65" s="35" t="s">
        <v>189</v>
      </c>
      <c r="F65" s="35" t="s">
        <v>189</v>
      </c>
    </row>
    <row r="66" spans="1:6" ht="30.75" thickBot="1">
      <c r="A66" s="24">
        <v>63</v>
      </c>
      <c r="B66" s="27"/>
      <c r="C66" s="26" t="s">
        <v>190</v>
      </c>
      <c r="D66" s="24" t="s">
        <v>78</v>
      </c>
      <c r="E66" s="24">
        <v>1</v>
      </c>
      <c r="F66" s="24">
        <v>1</v>
      </c>
    </row>
    <row r="67" spans="1:6" ht="26.25" thickBot="1">
      <c r="A67" s="24">
        <v>64</v>
      </c>
      <c r="B67" s="27"/>
      <c r="C67" s="24" t="s">
        <v>191</v>
      </c>
      <c r="D67" s="24" t="s">
        <v>78</v>
      </c>
      <c r="E67" s="24">
        <v>1</v>
      </c>
      <c r="F67" s="24">
        <v>1</v>
      </c>
    </row>
    <row r="68" spans="1:6">
      <c r="A68" s="100">
        <v>65</v>
      </c>
      <c r="B68" s="100" t="s">
        <v>192</v>
      </c>
      <c r="C68" s="100" t="s">
        <v>193</v>
      </c>
      <c r="D68" s="100" t="s">
        <v>78</v>
      </c>
      <c r="E68" s="34">
        <v>200</v>
      </c>
      <c r="F68" s="34">
        <v>200</v>
      </c>
    </row>
    <row r="69" spans="1:6" ht="45.75" thickBot="1">
      <c r="A69" s="101"/>
      <c r="B69" s="101"/>
      <c r="C69" s="101"/>
      <c r="D69" s="101"/>
      <c r="E69" s="35" t="s">
        <v>189</v>
      </c>
      <c r="F69" s="35" t="s">
        <v>189</v>
      </c>
    </row>
    <row r="70" spans="1:6" ht="15.75" thickBot="1">
      <c r="A70" s="24">
        <v>66</v>
      </c>
      <c r="B70" s="24" t="s">
        <v>194</v>
      </c>
      <c r="C70" s="24" t="s">
        <v>195</v>
      </c>
      <c r="D70" s="25" t="s">
        <v>133</v>
      </c>
      <c r="E70" s="24">
        <v>10</v>
      </c>
      <c r="F70" s="24">
        <v>10</v>
      </c>
    </row>
    <row r="71" spans="1:6" ht="26.25" thickBot="1">
      <c r="A71" s="24">
        <v>67</v>
      </c>
      <c r="B71" s="24" t="s">
        <v>196</v>
      </c>
      <c r="C71" s="24" t="s">
        <v>197</v>
      </c>
      <c r="D71" s="24" t="s">
        <v>78</v>
      </c>
      <c r="E71" s="24">
        <v>1</v>
      </c>
      <c r="F71" s="24">
        <v>1</v>
      </c>
    </row>
    <row r="72" spans="1:6" ht="15.75" thickBot="1">
      <c r="A72" s="24">
        <v>68</v>
      </c>
      <c r="B72" s="24" t="s">
        <v>198</v>
      </c>
      <c r="C72" s="24" t="s">
        <v>199</v>
      </c>
      <c r="D72" s="24">
        <v>100</v>
      </c>
      <c r="E72" s="24">
        <v>10</v>
      </c>
      <c r="F72" s="24">
        <v>10</v>
      </c>
    </row>
    <row r="73" spans="1:6" ht="15.75" thickBot="1">
      <c r="A73" s="24">
        <v>69</v>
      </c>
      <c r="B73" s="27"/>
      <c r="C73" s="24" t="s">
        <v>200</v>
      </c>
      <c r="D73" s="24" t="s">
        <v>78</v>
      </c>
      <c r="E73" s="24">
        <v>50</v>
      </c>
      <c r="F73" s="24">
        <v>50</v>
      </c>
    </row>
    <row r="74" spans="1:6" ht="15.75" thickBot="1">
      <c r="A74" s="24">
        <v>70</v>
      </c>
      <c r="B74" s="24" t="s">
        <v>201</v>
      </c>
      <c r="C74" s="24" t="s">
        <v>202</v>
      </c>
      <c r="D74" s="24">
        <v>10</v>
      </c>
      <c r="E74" s="24">
        <v>1</v>
      </c>
      <c r="F74" s="24">
        <v>1</v>
      </c>
    </row>
    <row r="75" spans="1:6" ht="15.75" thickBot="1">
      <c r="A75" s="24">
        <v>71</v>
      </c>
      <c r="B75" s="24" t="s">
        <v>203</v>
      </c>
      <c r="C75" s="26" t="s">
        <v>204</v>
      </c>
      <c r="D75" s="24" t="s">
        <v>78</v>
      </c>
      <c r="E75" s="24">
        <v>20</v>
      </c>
      <c r="F75" s="24">
        <v>20</v>
      </c>
    </row>
    <row r="76" spans="1:6" ht="30.75" thickBot="1">
      <c r="A76" s="24">
        <v>72</v>
      </c>
      <c r="B76" s="27"/>
      <c r="C76" s="26" t="s">
        <v>205</v>
      </c>
      <c r="D76" s="24">
        <v>50</v>
      </c>
      <c r="E76" s="24">
        <v>5</v>
      </c>
      <c r="F76" s="24">
        <v>5</v>
      </c>
    </row>
    <row r="77" spans="1:6">
      <c r="A77" s="100">
        <v>73</v>
      </c>
      <c r="B77" s="100" t="s">
        <v>206</v>
      </c>
      <c r="C77" s="100" t="s">
        <v>207</v>
      </c>
      <c r="D77" s="100" t="s">
        <v>78</v>
      </c>
      <c r="E77" s="34">
        <v>200</v>
      </c>
      <c r="F77" s="34">
        <v>200</v>
      </c>
    </row>
    <row r="78" spans="1:6" ht="45.75" thickBot="1">
      <c r="A78" s="101"/>
      <c r="B78" s="101"/>
      <c r="C78" s="101"/>
      <c r="D78" s="101"/>
      <c r="E78" s="35" t="s">
        <v>189</v>
      </c>
      <c r="F78" s="35" t="s">
        <v>189</v>
      </c>
    </row>
    <row r="79" spans="1:6" ht="15.75" thickBot="1">
      <c r="A79" s="24">
        <v>74</v>
      </c>
      <c r="B79" s="27"/>
      <c r="C79" s="26" t="s">
        <v>208</v>
      </c>
      <c r="D79" s="24" t="s">
        <v>78</v>
      </c>
      <c r="E79" s="24">
        <v>1</v>
      </c>
      <c r="F79" s="24">
        <v>1</v>
      </c>
    </row>
    <row r="80" spans="1:6" ht="15.75" thickBot="1">
      <c r="A80" s="24">
        <v>75</v>
      </c>
      <c r="B80" s="27"/>
      <c r="C80" s="26" t="s">
        <v>209</v>
      </c>
      <c r="D80" s="24" t="s">
        <v>78</v>
      </c>
      <c r="E80" s="24">
        <v>1</v>
      </c>
      <c r="F80" s="24">
        <v>1</v>
      </c>
    </row>
    <row r="81" spans="1:6" ht="26.25" thickBot="1">
      <c r="A81" s="24">
        <v>76</v>
      </c>
      <c r="B81" s="27"/>
      <c r="C81" s="24" t="s">
        <v>210</v>
      </c>
      <c r="D81" s="24" t="s">
        <v>78</v>
      </c>
      <c r="E81" s="25" t="s">
        <v>99</v>
      </c>
      <c r="F81" s="24" t="s">
        <v>78</v>
      </c>
    </row>
    <row r="82" spans="1:6" ht="15.75" thickBot="1">
      <c r="A82" s="24">
        <v>77</v>
      </c>
      <c r="B82" s="24" t="s">
        <v>211</v>
      </c>
      <c r="C82" s="24" t="s">
        <v>212</v>
      </c>
      <c r="D82" s="24" t="s">
        <v>78</v>
      </c>
      <c r="E82" s="24">
        <v>1</v>
      </c>
      <c r="F82" s="24">
        <v>1</v>
      </c>
    </row>
    <row r="83" spans="1:6">
      <c r="A83" s="100">
        <v>78</v>
      </c>
      <c r="B83" s="100" t="s">
        <v>213</v>
      </c>
      <c r="C83" s="104" t="s">
        <v>214</v>
      </c>
      <c r="D83" s="100" t="s">
        <v>78</v>
      </c>
      <c r="E83" s="34">
        <v>200</v>
      </c>
      <c r="F83" s="34">
        <v>200</v>
      </c>
    </row>
    <row r="84" spans="1:6" ht="45.75" thickBot="1">
      <c r="A84" s="101"/>
      <c r="B84" s="101"/>
      <c r="C84" s="105"/>
      <c r="D84" s="101"/>
      <c r="E84" s="35" t="s">
        <v>189</v>
      </c>
      <c r="F84" s="35" t="s">
        <v>189</v>
      </c>
    </row>
    <row r="85" spans="1:6" ht="15.75" thickBot="1">
      <c r="A85" s="24">
        <v>79</v>
      </c>
      <c r="B85" s="27"/>
      <c r="C85" s="24" t="s">
        <v>215</v>
      </c>
      <c r="D85" s="24" t="s">
        <v>78</v>
      </c>
      <c r="E85" s="24" t="s">
        <v>216</v>
      </c>
      <c r="F85" s="24" t="s">
        <v>216</v>
      </c>
    </row>
    <row r="86" spans="1:6" ht="26.25" thickBot="1">
      <c r="A86" s="24">
        <v>80</v>
      </c>
      <c r="B86" s="27"/>
      <c r="C86" s="24" t="s">
        <v>217</v>
      </c>
      <c r="D86" s="25" t="s">
        <v>88</v>
      </c>
      <c r="E86" s="24" t="s">
        <v>78</v>
      </c>
      <c r="F86" s="24" t="s">
        <v>78</v>
      </c>
    </row>
    <row r="87" spans="1:6" ht="15.75" thickBot="1">
      <c r="A87" s="24">
        <v>81</v>
      </c>
      <c r="B87" s="24" t="s">
        <v>218</v>
      </c>
      <c r="C87" s="24" t="s">
        <v>219</v>
      </c>
      <c r="D87" s="24">
        <v>1</v>
      </c>
      <c r="E87" s="24">
        <v>1</v>
      </c>
      <c r="F87" s="24">
        <v>1</v>
      </c>
    </row>
    <row r="88" spans="1:6" ht="15.75" thickBot="1">
      <c r="A88" s="24">
        <v>82</v>
      </c>
      <c r="B88" s="27"/>
      <c r="C88" s="24" t="s">
        <v>220</v>
      </c>
      <c r="D88" s="24" t="s">
        <v>78</v>
      </c>
      <c r="E88" s="24">
        <v>50</v>
      </c>
      <c r="F88" s="24">
        <v>50</v>
      </c>
    </row>
    <row r="89" spans="1:6" ht="15.75" thickBot="1">
      <c r="A89" s="24">
        <v>83</v>
      </c>
      <c r="B89" s="27"/>
      <c r="C89" s="24" t="s">
        <v>221</v>
      </c>
      <c r="D89" s="24" t="s">
        <v>78</v>
      </c>
      <c r="E89" s="25" t="s">
        <v>168</v>
      </c>
      <c r="F89" s="25" t="s">
        <v>168</v>
      </c>
    </row>
    <row r="90" spans="1:6" ht="26.25" thickBot="1">
      <c r="A90" s="24">
        <v>84</v>
      </c>
      <c r="B90" s="27"/>
      <c r="C90" s="24" t="s">
        <v>222</v>
      </c>
      <c r="D90" s="25" t="s">
        <v>101</v>
      </c>
      <c r="E90" s="24" t="s">
        <v>78</v>
      </c>
      <c r="F90" s="24" t="s">
        <v>78</v>
      </c>
    </row>
    <row r="91" spans="1:6" ht="15.75" thickBot="1">
      <c r="A91" s="24">
        <v>85</v>
      </c>
      <c r="B91" s="24" t="s">
        <v>223</v>
      </c>
      <c r="C91" s="24" t="s">
        <v>224</v>
      </c>
      <c r="D91" s="24">
        <v>200</v>
      </c>
      <c r="E91" s="24" t="s">
        <v>78</v>
      </c>
      <c r="F91" s="24" t="s">
        <v>78</v>
      </c>
    </row>
    <row r="92" spans="1:6" ht="15.75" thickBot="1">
      <c r="A92" s="24">
        <v>86</v>
      </c>
      <c r="B92" s="27"/>
      <c r="C92" s="24" t="s">
        <v>225</v>
      </c>
      <c r="D92" s="25" t="s">
        <v>99</v>
      </c>
      <c r="E92" s="24" t="s">
        <v>78</v>
      </c>
      <c r="F92" s="24" t="s">
        <v>78</v>
      </c>
    </row>
    <row r="93" spans="1:6" ht="26.25" thickBot="1">
      <c r="A93" s="24">
        <v>87</v>
      </c>
      <c r="B93" s="24" t="s">
        <v>226</v>
      </c>
      <c r="C93" s="24" t="s">
        <v>227</v>
      </c>
      <c r="D93" s="24" t="s">
        <v>78</v>
      </c>
      <c r="E93" s="24">
        <v>1</v>
      </c>
      <c r="F93" s="24" t="s">
        <v>78</v>
      </c>
    </row>
    <row r="94" spans="1:6" ht="15.75" thickBot="1">
      <c r="A94" s="24">
        <v>88</v>
      </c>
      <c r="B94" s="24" t="s">
        <v>228</v>
      </c>
      <c r="C94" s="24" t="s">
        <v>229</v>
      </c>
      <c r="D94" s="24" t="s">
        <v>78</v>
      </c>
      <c r="E94" s="24">
        <v>1</v>
      </c>
      <c r="F94" s="24" t="s">
        <v>78</v>
      </c>
    </row>
    <row r="95" spans="1:6" ht="15.75" thickBot="1">
      <c r="A95" s="24">
        <v>89</v>
      </c>
      <c r="B95" s="24" t="s">
        <v>230</v>
      </c>
      <c r="C95" s="24" t="s">
        <v>231</v>
      </c>
      <c r="D95" s="24" t="s">
        <v>78</v>
      </c>
      <c r="E95" s="24">
        <v>1</v>
      </c>
      <c r="F95" s="24" t="s">
        <v>78</v>
      </c>
    </row>
    <row r="96" spans="1:6" ht="15.75" thickBot="1">
      <c r="A96" s="24">
        <v>90</v>
      </c>
      <c r="B96" s="24" t="s">
        <v>232</v>
      </c>
      <c r="C96" s="24" t="s">
        <v>233</v>
      </c>
      <c r="D96" s="24">
        <v>0.1</v>
      </c>
      <c r="E96" s="24">
        <v>0.1</v>
      </c>
      <c r="F96" s="24">
        <v>0.1</v>
      </c>
    </row>
    <row r="97" spans="1:6" ht="15.75" thickBot="1">
      <c r="A97" s="24">
        <v>91</v>
      </c>
      <c r="B97" s="24" t="s">
        <v>234</v>
      </c>
      <c r="C97" s="24" t="s">
        <v>235</v>
      </c>
      <c r="D97" s="32"/>
      <c r="E97" s="32"/>
      <c r="F97" s="33"/>
    </row>
  </sheetData>
  <mergeCells count="16">
    <mergeCell ref="A77:A78"/>
    <mergeCell ref="B77:B78"/>
    <mergeCell ref="C77:C78"/>
    <mergeCell ref="D77:D78"/>
    <mergeCell ref="A83:A84"/>
    <mergeCell ref="B83:B84"/>
    <mergeCell ref="C83:C84"/>
    <mergeCell ref="D83:D84"/>
    <mergeCell ref="A64:A65"/>
    <mergeCell ref="B64:B65"/>
    <mergeCell ref="C64:C65"/>
    <mergeCell ref="D64:D65"/>
    <mergeCell ref="A68:A69"/>
    <mergeCell ref="B68:B69"/>
    <mergeCell ref="C68:C69"/>
    <mergeCell ref="D68:D69"/>
  </mergeCells>
  <hyperlinks>
    <hyperlink ref="E3" r:id="rId1" location="ntr3-L_2006033EN.01001201-E0003" display="https://eur-lex.europa.eu/legal-content/EN/TXT/HTML/?uri=CELEX:32006R0166 - ntr3-L_2006033EN.01001201-E0003" xr:uid="{00000000-0004-0000-0100-000000000000}"/>
    <hyperlink ref="C6" r:id="rId2" location="ntr4-L_2006033EN.01001201-E0004" display="https://eur-lex.europa.eu/legal-content/EN/TXT/HTML/?uri=CELEX:32006R0166 - ntr4-L_2006033EN.01001201-E0004" xr:uid="{00000000-0004-0000-0100-000001000000}"/>
    <hyperlink ref="C11" r:id="rId3" location="ntr5-L_2006033EN.01001201-E0005" display="https://eur-lex.europa.eu/legal-content/EN/TXT/HTML/?uri=CELEX:32006R0166 - ntr5-L_2006033EN.01001201-E0005" xr:uid="{00000000-0004-0000-0100-000002000000}"/>
    <hyperlink ref="C16" r:id="rId4" location="ntr6-L_2006033EN.01001201-E0006" display="https://eur-lex.europa.eu/legal-content/EN/TXT/HTML/?uri=CELEX:32006R0166 - ntr6-L_2006033EN.01001201-E0006" xr:uid="{00000000-0004-0000-0100-000003000000}"/>
    <hyperlink ref="C17" r:id="rId5" location="ntr7-L_2006033EN.01001201-E0007" display="https://eur-lex.europa.eu/legal-content/EN/TXT/HTML/?uri=CELEX:32006R0166 - ntr7-L_2006033EN.01001201-E0007" xr:uid="{00000000-0004-0000-0100-000004000000}"/>
    <hyperlink ref="C18" r:id="rId6" location="ntr8-L_2006033EN.01001201-E0008" display="https://eur-lex.europa.eu/legal-content/EN/TXT/HTML/?uri=CELEX:32006R0166 - ntr8-L_2006033EN.01001201-E0008" xr:uid="{00000000-0004-0000-0100-000005000000}"/>
    <hyperlink ref="C19" r:id="rId7" location="ntr9-L_2006033EN.01001201-E0009" display="https://eur-lex.europa.eu/legal-content/EN/TXT/HTML/?uri=CELEX:32006R0166 - ntr9-L_2006033EN.01001201-E0009" xr:uid="{00000000-0004-0000-0100-000006000000}"/>
    <hyperlink ref="C20" r:id="rId8" location="ntr9-L_2006033EN.01001201-E0009" display="https://eur-lex.europa.eu/legal-content/EN/TXT/HTML/?uri=CELEX:32006R0166 - ntr9-L_2006033EN.01001201-E0009" xr:uid="{00000000-0004-0000-0100-000007000000}"/>
    <hyperlink ref="C21" r:id="rId9" location="ntr9-L_2006033EN.01001201-E0009" display="https://eur-lex.europa.eu/legal-content/EN/TXT/HTML/?uri=CELEX:32006R0166 - ntr9-L_2006033EN.01001201-E0009" xr:uid="{00000000-0004-0000-0100-000008000000}"/>
    <hyperlink ref="C22" r:id="rId10" location="ntr9-L_2006033EN.01001201-E0009" display="https://eur-lex.europa.eu/legal-content/EN/TXT/HTML/?uri=CELEX:32006R0166 - ntr9-L_2006033EN.01001201-E0009" xr:uid="{00000000-0004-0000-0100-000009000000}"/>
    <hyperlink ref="C23" r:id="rId11" location="ntr9-L_2006033EN.01001201-E0009" display="https://eur-lex.europa.eu/legal-content/EN/TXT/HTML/?uri=CELEX:32006R0166 - ntr9-L_2006033EN.01001201-E0009" xr:uid="{00000000-0004-0000-0100-00000A000000}"/>
    <hyperlink ref="C24" r:id="rId12" location="ntr9-L_2006033EN.01001201-E0009" display="https://eur-lex.europa.eu/legal-content/EN/TXT/HTML/?uri=CELEX:32006R0166 - ntr9-L_2006033EN.01001201-E0009" xr:uid="{00000000-0004-0000-0100-00000B000000}"/>
    <hyperlink ref="C25" r:id="rId13" location="ntr9-L_2006033EN.01001201-E0009" display="https://eur-lex.europa.eu/legal-content/EN/TXT/HTML/?uri=CELEX:32006R0166 - ntr9-L_2006033EN.01001201-E0009" xr:uid="{00000000-0004-0000-0100-00000C000000}"/>
    <hyperlink ref="C26" r:id="rId14" location="ntr9-L_2006033EN.01001201-E0009" display="https://eur-lex.europa.eu/legal-content/EN/TXT/HTML/?uri=CELEX:32006R0166 - ntr9-L_2006033EN.01001201-E0009" xr:uid="{00000000-0004-0000-0100-00000D000000}"/>
    <hyperlink ref="C42" r:id="rId15" location="ntr10-L_2006033EN.01001201-E0010" display="https://eur-lex.europa.eu/legal-content/EN/TXT/HTML/?uri=CELEX:32006R0166 - ntr10-L_2006033EN.01001201-E0010" xr:uid="{00000000-0004-0000-0100-00000E000000}"/>
    <hyperlink ref="C49" r:id="rId16" location="ntr11-L_2006033EN.01001201-E0011" display="https://eur-lex.europa.eu/legal-content/EN/TXT/HTML/?uri=CELEX:32006R0166 - ntr11-L_2006033EN.01001201-E0011" xr:uid="{00000000-0004-0000-0100-00000F000000}"/>
    <hyperlink ref="E65" r:id="rId17" location="ntr12-L_2006033EN.01001201-E0012" display="https://eur-lex.europa.eu/legal-content/EN/TXT/HTML/?uri=CELEX:32006R0166 - ntr12-L_2006033EN.01001201-E0012" xr:uid="{00000000-0004-0000-0100-000010000000}"/>
    <hyperlink ref="F65" r:id="rId18" location="ntr12-L_2006033EN.01001201-E0012" display="https://eur-lex.europa.eu/legal-content/EN/TXT/HTML/?uri=CELEX:32006R0166 - ntr12-L_2006033EN.01001201-E0012" xr:uid="{00000000-0004-0000-0100-000011000000}"/>
    <hyperlink ref="C66" r:id="rId19" location="ntr13-L_2006033EN.01001201-E0013" display="https://eur-lex.europa.eu/legal-content/EN/TXT/HTML/?uri=CELEX:32006R0166 - ntr13-L_2006033EN.01001201-E0013" xr:uid="{00000000-0004-0000-0100-000012000000}"/>
    <hyperlink ref="E69" r:id="rId20" location="ntr12-L_2006033EN.01001201-E0012" display="https://eur-lex.europa.eu/legal-content/EN/TXT/HTML/?uri=CELEX:32006R0166 - ntr12-L_2006033EN.01001201-E0012" xr:uid="{00000000-0004-0000-0100-000013000000}"/>
    <hyperlink ref="F69" r:id="rId21" location="ntr12-L_2006033EN.01001201-E0012" display="https://eur-lex.europa.eu/legal-content/EN/TXT/HTML/?uri=CELEX:32006R0166 - ntr12-L_2006033EN.01001201-E0012" xr:uid="{00000000-0004-0000-0100-000014000000}"/>
    <hyperlink ref="C75" r:id="rId22" location="ntr14-L_2006033EN.01001201-E0014" display="https://eur-lex.europa.eu/legal-content/EN/TXT/HTML/?uri=CELEX:32006R0166 - ntr14-L_2006033EN.01001201-E0014" xr:uid="{00000000-0004-0000-0100-000015000000}"/>
    <hyperlink ref="C76" r:id="rId23" location="ntr15-L_2006033EN.01001201-E0015" display="https://eur-lex.europa.eu/legal-content/EN/TXT/HTML/?uri=CELEX:32006R0166 - ntr15-L_2006033EN.01001201-E0015" xr:uid="{00000000-0004-0000-0100-000016000000}"/>
    <hyperlink ref="E78" r:id="rId24" location="ntr12-L_2006033EN.01001201-E0012" display="https://eur-lex.europa.eu/legal-content/EN/TXT/HTML/?uri=CELEX:32006R0166 - ntr12-L_2006033EN.01001201-E0012" xr:uid="{00000000-0004-0000-0100-000017000000}"/>
    <hyperlink ref="F78" r:id="rId25" location="ntr12-L_2006033EN.01001201-E0012" display="https://eur-lex.europa.eu/legal-content/EN/TXT/HTML/?uri=CELEX:32006R0166 - ntr12-L_2006033EN.01001201-E0012" xr:uid="{00000000-0004-0000-0100-000018000000}"/>
    <hyperlink ref="C79" r:id="rId26" location="ntr16-L_2006033EN.01001201-E0016" display="https://eur-lex.europa.eu/legal-content/EN/TXT/HTML/?uri=CELEX:32006R0166 - ntr16-L_2006033EN.01001201-E0016" xr:uid="{00000000-0004-0000-0100-000019000000}"/>
    <hyperlink ref="C80" r:id="rId27" location="ntr17-L_2006033EN.01001201-E0017" display="https://eur-lex.europa.eu/legal-content/EN/TXT/HTML/?uri=CELEX:32006R0166 - ntr17-L_2006033EN.01001201-E0017" xr:uid="{00000000-0004-0000-0100-00001A000000}"/>
    <hyperlink ref="C83" r:id="rId28" location="ntr18-L_2006033EN.01001201-E0018" display="https://eur-lex.europa.eu/legal-content/EN/TXT/HTML/?uri=CELEX:32006R0166 - ntr18-L_2006033EN.01001201-E0018" xr:uid="{00000000-0004-0000-0100-00001B000000}"/>
    <hyperlink ref="E84" r:id="rId29" location="ntr12-L_2006033EN.01001201-E0012" display="https://eur-lex.europa.eu/legal-content/EN/TXT/HTML/?uri=CELEX:32006R0166 - ntr12-L_2006033EN.01001201-E0012" xr:uid="{00000000-0004-0000-0100-00001C000000}"/>
    <hyperlink ref="F84" r:id="rId30" location="ntr12-L_2006033EN.01001201-E0012" display="https://eur-lex.europa.eu/legal-content/EN/TXT/HTML/?uri=CELEX:32006R0166 - ntr12-L_2006033EN.01001201-E0012" xr:uid="{00000000-0004-0000-0100-00001D000000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0A19DE-02C2-4F62-A4B5-D4BDE44CDB02}">
  <dimension ref="A1:R32"/>
  <sheetViews>
    <sheetView tabSelected="1" workbookViewId="0">
      <selection activeCell="B1" sqref="B1"/>
    </sheetView>
  </sheetViews>
  <sheetFormatPr defaultRowHeight="15"/>
  <cols>
    <col min="1" max="1" width="34.140625" customWidth="1"/>
    <col min="2" max="2" width="15" customWidth="1"/>
    <col min="8" max="8" width="11.7109375" customWidth="1"/>
  </cols>
  <sheetData>
    <row r="1" spans="1:18">
      <c r="A1" s="106" t="s">
        <v>236</v>
      </c>
      <c r="B1" s="107" t="s">
        <v>237</v>
      </c>
      <c r="C1" s="107" t="s">
        <v>238</v>
      </c>
      <c r="D1" s="107" t="s">
        <v>239</v>
      </c>
      <c r="E1" s="108" t="s">
        <v>240</v>
      </c>
      <c r="F1" s="107" t="s">
        <v>241</v>
      </c>
      <c r="G1" s="107" t="s">
        <v>242</v>
      </c>
      <c r="H1" s="107" t="s">
        <v>243</v>
      </c>
      <c r="I1" s="107"/>
      <c r="J1" s="43" t="s">
        <v>244</v>
      </c>
      <c r="K1" s="43" t="s">
        <v>245</v>
      </c>
      <c r="L1" s="43" t="s">
        <v>246</v>
      </c>
      <c r="M1" s="43" t="s">
        <v>247</v>
      </c>
      <c r="N1" s="43" t="s">
        <v>248</v>
      </c>
      <c r="O1" s="43" t="s">
        <v>249</v>
      </c>
      <c r="P1" s="43" t="s">
        <v>250</v>
      </c>
      <c r="Q1" s="43" t="s">
        <v>251</v>
      </c>
      <c r="R1" s="107"/>
    </row>
    <row r="2" spans="1:18">
      <c r="A2" s="109" t="s">
        <v>252</v>
      </c>
      <c r="B2" s="110">
        <v>260526</v>
      </c>
      <c r="C2" s="111">
        <v>0.94</v>
      </c>
      <c r="D2" s="111">
        <v>0.49</v>
      </c>
      <c r="E2" s="112">
        <f>D2/6.25</f>
        <v>7.8399999999999997E-2</v>
      </c>
      <c r="F2" s="113">
        <v>1.2E-2</v>
      </c>
      <c r="G2" s="111">
        <v>0.51</v>
      </c>
      <c r="H2" s="114"/>
      <c r="I2" s="115">
        <f>B2*F2</f>
        <v>3126.3119999999999</v>
      </c>
      <c r="J2" s="116">
        <f>B2*C2*G2*0.19</f>
        <v>23730.271236</v>
      </c>
      <c r="K2" s="116">
        <f>B2*C2*E2*0.15</f>
        <v>2879.9586143999995</v>
      </c>
      <c r="L2" s="116">
        <f>B2*C2*F2*0.44</f>
        <v>1293.0426431999999</v>
      </c>
      <c r="M2" s="116">
        <f>B2*C2*E2*0.48</f>
        <v>9215.8675660799981</v>
      </c>
      <c r="N2" s="116">
        <f>B2*C2*F2*0.26</f>
        <v>764.07065280000006</v>
      </c>
      <c r="O2" s="116">
        <f>L2+N2</f>
        <v>2057.113296</v>
      </c>
      <c r="P2" s="117" t="e">
        <f>O2/$H2</f>
        <v>#DIV/0!</v>
      </c>
      <c r="Q2" s="118">
        <f>K2+M2</f>
        <v>12095.826180479999</v>
      </c>
      <c r="R2" s="117" t="e">
        <f>Q2/$H2</f>
        <v>#DIV/0!</v>
      </c>
    </row>
    <row r="3" spans="1:18">
      <c r="A3" s="109" t="s">
        <v>253</v>
      </c>
      <c r="B3" s="119">
        <v>17006</v>
      </c>
      <c r="C3" s="111">
        <v>0.94</v>
      </c>
      <c r="D3" s="111">
        <v>0.56000000000000005</v>
      </c>
      <c r="E3" s="112">
        <f t="shared" ref="E3:E4" si="0">D3/6.25</f>
        <v>8.9600000000000013E-2</v>
      </c>
      <c r="F3" s="113">
        <v>1.2E-2</v>
      </c>
      <c r="G3" s="111">
        <v>0.51</v>
      </c>
      <c r="H3" s="114"/>
      <c r="I3" s="115">
        <f t="shared" ref="I3:I7" si="1">B3*F3</f>
        <v>204.072</v>
      </c>
      <c r="J3" s="116">
        <f t="shared" ref="J3" si="2">B3*C3*G3*0.19</f>
        <v>1549.0085160000001</v>
      </c>
      <c r="K3" s="116">
        <f t="shared" ref="K3" si="3">B3*C3*E3*0.15</f>
        <v>214.84700160000003</v>
      </c>
      <c r="L3" s="116">
        <f t="shared" ref="L3" si="4">B3*C3*F3*0.44</f>
        <v>84.404179200000002</v>
      </c>
      <c r="M3" s="116">
        <f t="shared" ref="M3" si="5">B3*C3*E3*0.48</f>
        <v>687.51040512000009</v>
      </c>
      <c r="N3" s="116">
        <f t="shared" ref="N3" si="6">B3*C3*F3*0.26</f>
        <v>49.875196799999998</v>
      </c>
      <c r="O3" s="116">
        <f t="shared" ref="O3" si="7">L3+N3</f>
        <v>134.27937600000001</v>
      </c>
      <c r="P3" s="117" t="e">
        <f>O3/$H3</f>
        <v>#DIV/0!</v>
      </c>
      <c r="Q3" s="118">
        <f>K3+M3</f>
        <v>902.35740672000009</v>
      </c>
      <c r="R3" s="117" t="e">
        <f>Q3/$H3</f>
        <v>#DIV/0!</v>
      </c>
    </row>
    <row r="4" spans="1:18">
      <c r="A4" s="120" t="s">
        <v>254</v>
      </c>
      <c r="B4" s="119">
        <v>202000</v>
      </c>
      <c r="C4" s="111">
        <v>0.94</v>
      </c>
      <c r="D4" s="111">
        <v>0.5</v>
      </c>
      <c r="E4" s="112">
        <f t="shared" si="0"/>
        <v>0.08</v>
      </c>
      <c r="F4" s="113">
        <v>1.2E-2</v>
      </c>
      <c r="G4" s="111">
        <v>0.51</v>
      </c>
      <c r="H4" s="114"/>
      <c r="I4" s="115">
        <f t="shared" si="1"/>
        <v>2424</v>
      </c>
      <c r="J4" s="116">
        <f>B4*C4*G4*0.19</f>
        <v>18399.371999999999</v>
      </c>
      <c r="K4" s="116">
        <f>B4*C4*E4*0.15</f>
        <v>2278.56</v>
      </c>
      <c r="L4" s="116">
        <f>B4*C4*F4*0.44</f>
        <v>1002.5663999999999</v>
      </c>
      <c r="M4" s="116">
        <f>B4*C4*E4*0.48</f>
        <v>7291.3919999999998</v>
      </c>
      <c r="N4" s="116">
        <f>B4*C4*F4*0.26</f>
        <v>592.42560000000003</v>
      </c>
      <c r="O4" s="116">
        <f>L4+N4</f>
        <v>1594.992</v>
      </c>
      <c r="P4" s="121" t="e">
        <f>O4/$H4</f>
        <v>#DIV/0!</v>
      </c>
      <c r="Q4" s="118">
        <f>K4+M4</f>
        <v>9569.9519999999993</v>
      </c>
      <c r="R4" s="122" t="e">
        <f>Q4/$H4</f>
        <v>#DIV/0!</v>
      </c>
    </row>
    <row r="5" spans="1:18">
      <c r="A5" s="120"/>
      <c r="B5" s="119"/>
      <c r="C5" s="111"/>
      <c r="D5" s="111"/>
      <c r="E5" s="112"/>
      <c r="F5" s="113"/>
      <c r="G5" s="111"/>
      <c r="H5" s="114" t="s">
        <v>255</v>
      </c>
      <c r="I5" s="115">
        <f t="shared" si="1"/>
        <v>0</v>
      </c>
      <c r="J5" s="116">
        <f>B5*C5*G5*0.19</f>
        <v>0</v>
      </c>
      <c r="K5" s="116">
        <f>B5*C5*E5*0.15</f>
        <v>0</v>
      </c>
      <c r="L5" s="116">
        <f>B5*C5*F5*0.44</f>
        <v>0</v>
      </c>
      <c r="M5" s="116">
        <f>B5*C5*E5*0.48</f>
        <v>0</v>
      </c>
      <c r="N5" s="116">
        <f>B5*C5*F5*0.26</f>
        <v>0</v>
      </c>
      <c r="O5" s="116">
        <f>L5+N5</f>
        <v>0</v>
      </c>
      <c r="P5" s="121" t="e">
        <f>O5/$H5</f>
        <v>#VALUE!</v>
      </c>
      <c r="Q5" s="118">
        <f>K5+M5</f>
        <v>0</v>
      </c>
      <c r="R5" s="122" t="e">
        <f>Q5/$H5</f>
        <v>#VALUE!</v>
      </c>
    </row>
    <row r="6" spans="1:18">
      <c r="A6" s="120"/>
      <c r="B6" s="119"/>
      <c r="C6" s="111"/>
      <c r="D6" s="111"/>
      <c r="E6" s="112"/>
      <c r="F6" s="113"/>
      <c r="G6" s="111"/>
      <c r="H6" s="114" t="s">
        <v>255</v>
      </c>
      <c r="I6" s="115">
        <f t="shared" si="1"/>
        <v>0</v>
      </c>
      <c r="J6" s="116">
        <f t="shared" ref="J6:J17" si="8">B6*C6*G6*0.19</f>
        <v>0</v>
      </c>
      <c r="K6" s="116">
        <f t="shared" ref="K6:K17" si="9">B6*C6*E6*0.15</f>
        <v>0</v>
      </c>
      <c r="L6" s="116">
        <f t="shared" ref="L6:L17" si="10">B6*C6*F6*0.44</f>
        <v>0</v>
      </c>
      <c r="M6" s="116">
        <f t="shared" ref="M6:M17" si="11">B6*C6*E6*0.48</f>
        <v>0</v>
      </c>
      <c r="N6" s="116">
        <f t="shared" ref="N6:N17" si="12">B6*C6*F6*0.26</f>
        <v>0</v>
      </c>
      <c r="O6" s="116">
        <f t="shared" ref="O6:O17" si="13">L6+N6</f>
        <v>0</v>
      </c>
      <c r="P6" s="121" t="e">
        <f t="shared" ref="P6:P17" si="14">O6/$H6</f>
        <v>#VALUE!</v>
      </c>
      <c r="Q6" s="118">
        <f t="shared" ref="Q6:Q17" si="15">K6+M6</f>
        <v>0</v>
      </c>
      <c r="R6" s="122" t="e">
        <f t="shared" ref="R6:R17" si="16">Q6/$H6</f>
        <v>#VALUE!</v>
      </c>
    </row>
    <row r="7" spans="1:18">
      <c r="A7" s="120"/>
      <c r="B7" s="119"/>
      <c r="C7" s="111"/>
      <c r="D7" s="111"/>
      <c r="E7" s="112"/>
      <c r="F7" s="113"/>
      <c r="G7" s="111"/>
      <c r="H7" s="114" t="s">
        <v>255</v>
      </c>
      <c r="I7" s="115">
        <f t="shared" si="1"/>
        <v>0</v>
      </c>
      <c r="J7" s="116">
        <f t="shared" si="8"/>
        <v>0</v>
      </c>
      <c r="K7" s="116">
        <f t="shared" si="9"/>
        <v>0</v>
      </c>
      <c r="L7" s="116">
        <f t="shared" si="10"/>
        <v>0</v>
      </c>
      <c r="M7" s="116">
        <f t="shared" si="11"/>
        <v>0</v>
      </c>
      <c r="N7" s="116">
        <f t="shared" si="12"/>
        <v>0</v>
      </c>
      <c r="O7" s="116">
        <f t="shared" si="13"/>
        <v>0</v>
      </c>
      <c r="P7" s="121" t="e">
        <f t="shared" si="14"/>
        <v>#VALUE!</v>
      </c>
      <c r="Q7" s="118">
        <f t="shared" si="15"/>
        <v>0</v>
      </c>
      <c r="R7" s="122" t="e">
        <f t="shared" si="16"/>
        <v>#VALUE!</v>
      </c>
    </row>
    <row r="8" spans="1:18">
      <c r="A8" s="120"/>
      <c r="B8" s="119"/>
      <c r="C8" s="111"/>
      <c r="D8" s="111"/>
      <c r="E8" s="112"/>
      <c r="F8" s="113"/>
      <c r="G8" s="111"/>
      <c r="H8" s="114"/>
      <c r="I8" s="123"/>
      <c r="J8" s="116">
        <f t="shared" si="8"/>
        <v>0</v>
      </c>
      <c r="K8" s="116">
        <f t="shared" si="9"/>
        <v>0</v>
      </c>
      <c r="L8" s="116">
        <f t="shared" si="10"/>
        <v>0</v>
      </c>
      <c r="M8" s="116">
        <f t="shared" si="11"/>
        <v>0</v>
      </c>
      <c r="N8" s="116">
        <f t="shared" si="12"/>
        <v>0</v>
      </c>
      <c r="O8" s="116">
        <f t="shared" si="13"/>
        <v>0</v>
      </c>
      <c r="P8" s="121" t="e">
        <f t="shared" si="14"/>
        <v>#DIV/0!</v>
      </c>
      <c r="Q8" s="118">
        <f t="shared" si="15"/>
        <v>0</v>
      </c>
      <c r="R8" s="122" t="e">
        <f t="shared" si="16"/>
        <v>#DIV/0!</v>
      </c>
    </row>
    <row r="9" spans="1:18">
      <c r="A9" s="120"/>
      <c r="B9" s="119"/>
      <c r="C9" s="111"/>
      <c r="D9" s="111"/>
      <c r="E9" s="112"/>
      <c r="F9" s="113"/>
      <c r="G9" s="111"/>
      <c r="H9" s="114"/>
      <c r="I9" s="123"/>
      <c r="J9" s="116">
        <f t="shared" si="8"/>
        <v>0</v>
      </c>
      <c r="K9" s="116">
        <f t="shared" si="9"/>
        <v>0</v>
      </c>
      <c r="L9" s="116">
        <f t="shared" si="10"/>
        <v>0</v>
      </c>
      <c r="M9" s="116">
        <f t="shared" si="11"/>
        <v>0</v>
      </c>
      <c r="N9" s="116">
        <f t="shared" si="12"/>
        <v>0</v>
      </c>
      <c r="O9" s="116">
        <f t="shared" si="13"/>
        <v>0</v>
      </c>
      <c r="P9" s="121" t="e">
        <f t="shared" si="14"/>
        <v>#DIV/0!</v>
      </c>
      <c r="Q9" s="118">
        <f t="shared" si="15"/>
        <v>0</v>
      </c>
      <c r="R9" s="122" t="e">
        <f t="shared" si="16"/>
        <v>#DIV/0!</v>
      </c>
    </row>
    <row r="10" spans="1:18">
      <c r="A10" s="120"/>
      <c r="B10" s="119"/>
      <c r="C10" s="111"/>
      <c r="D10" s="111"/>
      <c r="E10" s="112"/>
      <c r="F10" s="113"/>
      <c r="G10" s="111"/>
      <c r="H10" s="114"/>
      <c r="I10" s="123"/>
      <c r="J10" s="116">
        <f t="shared" si="8"/>
        <v>0</v>
      </c>
      <c r="K10" s="116">
        <f t="shared" si="9"/>
        <v>0</v>
      </c>
      <c r="L10" s="116">
        <f t="shared" si="10"/>
        <v>0</v>
      </c>
      <c r="M10" s="116">
        <f t="shared" si="11"/>
        <v>0</v>
      </c>
      <c r="N10" s="116">
        <f t="shared" si="12"/>
        <v>0</v>
      </c>
      <c r="O10" s="116">
        <f t="shared" si="13"/>
        <v>0</v>
      </c>
      <c r="P10" s="121" t="e">
        <f t="shared" si="14"/>
        <v>#DIV/0!</v>
      </c>
      <c r="Q10" s="118">
        <f t="shared" si="15"/>
        <v>0</v>
      </c>
      <c r="R10" s="122" t="e">
        <f t="shared" si="16"/>
        <v>#DIV/0!</v>
      </c>
    </row>
    <row r="11" spans="1:18">
      <c r="A11" s="120"/>
      <c r="B11" s="119"/>
      <c r="C11" s="111"/>
      <c r="D11" s="111"/>
      <c r="E11" s="112"/>
      <c r="F11" s="113"/>
      <c r="G11" s="111"/>
      <c r="H11" s="114"/>
      <c r="I11" s="123"/>
      <c r="J11" s="124">
        <f t="shared" si="8"/>
        <v>0</v>
      </c>
      <c r="K11" s="124">
        <f t="shared" si="9"/>
        <v>0</v>
      </c>
      <c r="L11" s="124">
        <f t="shared" si="10"/>
        <v>0</v>
      </c>
      <c r="M11" s="124">
        <f t="shared" si="11"/>
        <v>0</v>
      </c>
      <c r="N11" s="124">
        <f t="shared" si="12"/>
        <v>0</v>
      </c>
      <c r="O11" s="124">
        <f t="shared" si="13"/>
        <v>0</v>
      </c>
      <c r="P11" s="121" t="e">
        <f t="shared" si="14"/>
        <v>#DIV/0!</v>
      </c>
      <c r="Q11" s="118">
        <f t="shared" si="15"/>
        <v>0</v>
      </c>
      <c r="R11" s="122" t="e">
        <f t="shared" si="16"/>
        <v>#DIV/0!</v>
      </c>
    </row>
    <row r="12" spans="1:18">
      <c r="A12" s="120"/>
      <c r="B12" s="119"/>
      <c r="C12" s="111"/>
      <c r="D12" s="111"/>
      <c r="E12" s="112"/>
      <c r="F12" s="113"/>
      <c r="G12" s="111"/>
      <c r="H12" s="114"/>
      <c r="I12" s="123"/>
      <c r="J12" s="124">
        <f t="shared" si="8"/>
        <v>0</v>
      </c>
      <c r="K12" s="124">
        <f t="shared" si="9"/>
        <v>0</v>
      </c>
      <c r="L12" s="124">
        <f t="shared" si="10"/>
        <v>0</v>
      </c>
      <c r="M12" s="124">
        <f t="shared" si="11"/>
        <v>0</v>
      </c>
      <c r="N12" s="124">
        <f t="shared" si="12"/>
        <v>0</v>
      </c>
      <c r="O12" s="124">
        <f t="shared" si="13"/>
        <v>0</v>
      </c>
      <c r="P12" s="121" t="e">
        <f t="shared" si="14"/>
        <v>#DIV/0!</v>
      </c>
      <c r="Q12" s="118">
        <f t="shared" si="15"/>
        <v>0</v>
      </c>
      <c r="R12" s="122" t="e">
        <f t="shared" si="16"/>
        <v>#DIV/0!</v>
      </c>
    </row>
    <row r="13" spans="1:18">
      <c r="A13" s="120"/>
      <c r="B13" s="119"/>
      <c r="C13" s="111"/>
      <c r="D13" s="111"/>
      <c r="E13" s="112"/>
      <c r="F13" s="113"/>
      <c r="G13" s="111"/>
      <c r="H13" s="114"/>
      <c r="I13" s="123"/>
      <c r="J13" s="124">
        <f t="shared" si="8"/>
        <v>0</v>
      </c>
      <c r="K13" s="124">
        <f t="shared" si="9"/>
        <v>0</v>
      </c>
      <c r="L13" s="124">
        <f t="shared" si="10"/>
        <v>0</v>
      </c>
      <c r="M13" s="124">
        <f t="shared" si="11"/>
        <v>0</v>
      </c>
      <c r="N13" s="124">
        <f t="shared" si="12"/>
        <v>0</v>
      </c>
      <c r="O13" s="124">
        <f t="shared" si="13"/>
        <v>0</v>
      </c>
      <c r="P13" s="121" t="e">
        <f t="shared" si="14"/>
        <v>#DIV/0!</v>
      </c>
      <c r="Q13" s="118">
        <f t="shared" si="15"/>
        <v>0</v>
      </c>
      <c r="R13" s="122" t="e">
        <f t="shared" si="16"/>
        <v>#DIV/0!</v>
      </c>
    </row>
    <row r="14" spans="1:18">
      <c r="A14" s="120"/>
      <c r="B14" s="119"/>
      <c r="C14" s="111"/>
      <c r="D14" s="113"/>
      <c r="E14" s="112"/>
      <c r="F14" s="113"/>
      <c r="G14" s="111"/>
      <c r="H14" s="114"/>
      <c r="I14" s="123"/>
      <c r="J14" s="124">
        <f t="shared" si="8"/>
        <v>0</v>
      </c>
      <c r="K14" s="124">
        <f t="shared" si="9"/>
        <v>0</v>
      </c>
      <c r="L14" s="124">
        <f t="shared" si="10"/>
        <v>0</v>
      </c>
      <c r="M14" s="124">
        <f t="shared" si="11"/>
        <v>0</v>
      </c>
      <c r="N14" s="124">
        <f t="shared" si="12"/>
        <v>0</v>
      </c>
      <c r="O14" s="124">
        <f t="shared" si="13"/>
        <v>0</v>
      </c>
      <c r="P14" s="121" t="e">
        <f t="shared" si="14"/>
        <v>#DIV/0!</v>
      </c>
      <c r="Q14" s="118">
        <f t="shared" si="15"/>
        <v>0</v>
      </c>
      <c r="R14" s="122" t="e">
        <f t="shared" si="16"/>
        <v>#DIV/0!</v>
      </c>
    </row>
    <row r="15" spans="1:18">
      <c r="A15" s="120"/>
      <c r="B15" s="119"/>
      <c r="C15" s="111"/>
      <c r="D15" s="113"/>
      <c r="E15" s="112"/>
      <c r="F15" s="113"/>
      <c r="G15" s="111"/>
      <c r="H15" s="114"/>
      <c r="I15" s="123"/>
      <c r="J15" s="124">
        <f t="shared" si="8"/>
        <v>0</v>
      </c>
      <c r="K15" s="124">
        <f t="shared" si="9"/>
        <v>0</v>
      </c>
      <c r="L15" s="124">
        <f t="shared" si="10"/>
        <v>0</v>
      </c>
      <c r="M15" s="124">
        <f t="shared" si="11"/>
        <v>0</v>
      </c>
      <c r="N15" s="124">
        <f t="shared" si="12"/>
        <v>0</v>
      </c>
      <c r="O15" s="124">
        <f t="shared" si="13"/>
        <v>0</v>
      </c>
      <c r="P15" s="121" t="e">
        <f t="shared" si="14"/>
        <v>#DIV/0!</v>
      </c>
      <c r="Q15" s="118">
        <f t="shared" si="15"/>
        <v>0</v>
      </c>
      <c r="R15" s="122" t="e">
        <f t="shared" si="16"/>
        <v>#DIV/0!</v>
      </c>
    </row>
    <row r="16" spans="1:18">
      <c r="A16" s="120"/>
      <c r="B16" s="119"/>
      <c r="C16" s="111"/>
      <c r="D16" s="113"/>
      <c r="E16" s="112"/>
      <c r="F16" s="113"/>
      <c r="G16" s="111"/>
      <c r="H16" s="114"/>
      <c r="I16" s="123"/>
      <c r="J16" s="124">
        <f t="shared" si="8"/>
        <v>0</v>
      </c>
      <c r="K16" s="124">
        <f t="shared" si="9"/>
        <v>0</v>
      </c>
      <c r="L16" s="124">
        <f t="shared" si="10"/>
        <v>0</v>
      </c>
      <c r="M16" s="124">
        <f t="shared" si="11"/>
        <v>0</v>
      </c>
      <c r="N16" s="124">
        <f t="shared" si="12"/>
        <v>0</v>
      </c>
      <c r="O16" s="124">
        <f t="shared" si="13"/>
        <v>0</v>
      </c>
      <c r="P16" s="121" t="e">
        <f t="shared" si="14"/>
        <v>#DIV/0!</v>
      </c>
      <c r="Q16" s="118">
        <f t="shared" si="15"/>
        <v>0</v>
      </c>
      <c r="R16" s="122" t="e">
        <f t="shared" si="16"/>
        <v>#DIV/0!</v>
      </c>
    </row>
    <row r="17" spans="1:18">
      <c r="A17" s="125"/>
      <c r="B17" s="126"/>
      <c r="C17" s="111"/>
      <c r="D17" s="113"/>
      <c r="E17" s="112"/>
      <c r="F17" s="113"/>
      <c r="G17" s="111"/>
      <c r="H17" s="114"/>
      <c r="I17" s="123"/>
      <c r="J17" s="124">
        <f t="shared" si="8"/>
        <v>0</v>
      </c>
      <c r="K17" s="124">
        <f t="shared" si="9"/>
        <v>0</v>
      </c>
      <c r="L17" s="124">
        <f t="shared" si="10"/>
        <v>0</v>
      </c>
      <c r="M17" s="124">
        <f t="shared" si="11"/>
        <v>0</v>
      </c>
      <c r="N17" s="124">
        <f t="shared" si="12"/>
        <v>0</v>
      </c>
      <c r="O17" s="124">
        <f t="shared" si="13"/>
        <v>0</v>
      </c>
      <c r="P17" s="121" t="e">
        <f t="shared" si="14"/>
        <v>#DIV/0!</v>
      </c>
      <c r="Q17" s="118">
        <f t="shared" si="15"/>
        <v>0</v>
      </c>
      <c r="R17" s="122" t="e">
        <f t="shared" si="16"/>
        <v>#DIV/0!</v>
      </c>
    </row>
    <row r="18" spans="1:18">
      <c r="A18" s="127" t="s">
        <v>256</v>
      </c>
      <c r="B18" s="126"/>
      <c r="C18" s="111">
        <f>AVERAGE(C2:C7)</f>
        <v>0.94</v>
      </c>
      <c r="D18" s="111">
        <f>AVERAGE(D2:D7)</f>
        <v>0.51666666666666672</v>
      </c>
      <c r="E18" s="128">
        <f>D18/6.25</f>
        <v>8.266666666666668E-2</v>
      </c>
      <c r="F18" s="113">
        <f>AVERAGE(F2:F7)</f>
        <v>1.2000000000000002E-2</v>
      </c>
      <c r="G18" s="113">
        <f>AVERAGE(G2:G7)</f>
        <v>0.51</v>
      </c>
      <c r="H18" s="114">
        <f>C30</f>
        <v>431176.42</v>
      </c>
      <c r="I18" s="115">
        <f>SUM(I2:I7)</f>
        <v>5754.384</v>
      </c>
      <c r="J18" s="129">
        <f>B18*C18*G18*0.19</f>
        <v>0</v>
      </c>
      <c r="K18" s="129">
        <f>B18*C18*E18*0.15</f>
        <v>0</v>
      </c>
      <c r="L18" s="129">
        <f>B18*C18*F18*0.44</f>
        <v>0</v>
      </c>
      <c r="M18" s="129">
        <f>B18*C18*E18*0.48</f>
        <v>0</v>
      </c>
      <c r="N18" s="129">
        <f>B18*C18*F18*0.26</f>
        <v>0</v>
      </c>
      <c r="O18" s="129">
        <f>L18+N18</f>
        <v>0</v>
      </c>
      <c r="P18" s="117">
        <f>O18/$H18</f>
        <v>0</v>
      </c>
      <c r="Q18" s="118">
        <f>K18+M18</f>
        <v>0</v>
      </c>
      <c r="R18" s="117">
        <f>Q18/$H18</f>
        <v>0</v>
      </c>
    </row>
    <row r="19" spans="1:18">
      <c r="E19" s="130"/>
      <c r="J19" s="131"/>
      <c r="K19" s="131"/>
      <c r="L19" s="131"/>
      <c r="M19" s="131"/>
      <c r="N19" s="131"/>
      <c r="P19" s="132"/>
      <c r="R19" s="132"/>
    </row>
    <row r="20" spans="1:18" ht="18.75">
      <c r="A20" s="133" t="s">
        <v>257</v>
      </c>
      <c r="B20" s="134">
        <f>SUM(B2:B18)</f>
        <v>479532</v>
      </c>
      <c r="C20" s="125"/>
      <c r="D20" s="125"/>
      <c r="E20" s="135"/>
      <c r="F20" s="125"/>
      <c r="G20" s="125"/>
      <c r="H20" s="134">
        <v>431</v>
      </c>
      <c r="I20" s="125"/>
      <c r="J20" s="136">
        <f t="shared" ref="J20:O20" si="17">SUM(J2:J18)</f>
        <v>43678.651752000005</v>
      </c>
      <c r="K20" s="136">
        <f t="shared" si="17"/>
        <v>5373.3656159999991</v>
      </c>
      <c r="L20" s="136">
        <f t="shared" si="17"/>
        <v>2380.0132223999999</v>
      </c>
      <c r="M20" s="136">
        <f t="shared" si="17"/>
        <v>17194.769971199996</v>
      </c>
      <c r="N20" s="136">
        <f t="shared" si="17"/>
        <v>1406.3714496000002</v>
      </c>
      <c r="O20" s="136">
        <f t="shared" si="17"/>
        <v>3786.3846720000001</v>
      </c>
      <c r="P20" s="137">
        <f>O20/$H20</f>
        <v>8.7851152482598618</v>
      </c>
      <c r="Q20" s="136">
        <f>SUM(Q2:Q18)</f>
        <v>22568.135587199999</v>
      </c>
      <c r="R20" s="137">
        <f>Q20/$H20</f>
        <v>52.362263543387471</v>
      </c>
    </row>
    <row r="21" spans="1:18">
      <c r="E21" s="130"/>
      <c r="P21" s="132" t="e">
        <f>AVERAGE(P2:P18)</f>
        <v>#DIV/0!</v>
      </c>
    </row>
    <row r="22" spans="1:18">
      <c r="E22" s="130"/>
    </row>
    <row r="24" spans="1:18">
      <c r="C24">
        <v>2024</v>
      </c>
      <c r="E24" s="130"/>
    </row>
    <row r="25" spans="1:18">
      <c r="C25" s="138" t="s">
        <v>258</v>
      </c>
      <c r="D25" s="138" t="s">
        <v>252</v>
      </c>
      <c r="E25" s="138" t="s">
        <v>253</v>
      </c>
      <c r="F25" s="138" t="s">
        <v>254</v>
      </c>
    </row>
    <row r="26" spans="1:18">
      <c r="C26" s="138"/>
      <c r="D26" s="138"/>
      <c r="E26" s="138"/>
      <c r="F26" s="138"/>
    </row>
    <row r="27" spans="1:18">
      <c r="C27" s="139">
        <v>479532.00000000006</v>
      </c>
      <c r="D27" s="139">
        <v>260526</v>
      </c>
      <c r="E27" s="139">
        <v>17006</v>
      </c>
      <c r="F27" s="139">
        <v>202000</v>
      </c>
    </row>
    <row r="28" spans="1:18">
      <c r="E28" s="130"/>
    </row>
    <row r="29" spans="1:18" ht="32.25">
      <c r="C29" s="140" t="s">
        <v>259</v>
      </c>
      <c r="E29" s="130"/>
    </row>
    <row r="30" spans="1:18">
      <c r="C30" s="141">
        <v>431176.42</v>
      </c>
      <c r="E30" s="130"/>
    </row>
    <row r="31" spans="1:18">
      <c r="C31" s="142">
        <v>431176.42</v>
      </c>
      <c r="E31" s="130"/>
    </row>
    <row r="32" spans="1:18">
      <c r="E32" s="130"/>
    </row>
  </sheetData>
  <mergeCells count="4">
    <mergeCell ref="C25:C26"/>
    <mergeCell ref="D25:D26"/>
    <mergeCell ref="E25:E26"/>
    <mergeCell ref="F25:F26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DDA92A1DCD37B41B3BCCB4D99C3B7EC" ma:contentTypeVersion="21" ma:contentTypeDescription="Create a new document." ma:contentTypeScope="" ma:versionID="25d62a7b2b0648286c9c53f357f30869">
  <xsd:schema xmlns:xsd="http://www.w3.org/2001/XMLSchema" xmlns:xs="http://www.w3.org/2001/XMLSchema" xmlns:p="http://schemas.microsoft.com/office/2006/metadata/properties" xmlns:ns2="96ee6a74-b9dd-4c27-8dc6-8cb762e3435d" xmlns:ns3="78cdea73-e539-454c-9cc5-e35670d5ed84" targetNamespace="http://schemas.microsoft.com/office/2006/metadata/properties" ma:root="true" ma:fieldsID="b71594ea9e8bdca7bde6c49fa7d1ad14" ns2:_="" ns3:_="">
    <xsd:import namespace="96ee6a74-b9dd-4c27-8dc6-8cb762e3435d"/>
    <xsd:import namespace="78cdea73-e539-454c-9cc5-e35670d5ed84"/>
    <xsd:element name="properties">
      <xsd:complexType>
        <xsd:sequence>
          <xsd:element name="documentManagement">
            <xsd:complexType>
              <xsd:all>
                <xsd:element ref="ns2:MigrationWizId" minOccurs="0"/>
                <xsd:element ref="ns2:MigrationWizIdPermissions" minOccurs="0"/>
                <xsd:element ref="ns2:MigrationWizIdVersion" minOccurs="0"/>
                <xsd:element ref="ns2:MigrationWizIdPermissionLevels" minOccurs="0"/>
                <xsd:element ref="ns2:MigrationWizIdDocumentLibraryPermissions" minOccurs="0"/>
                <xsd:element ref="ns2:MigrationWizIdSecurityGroups" minOccurs="0"/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ee6a74-b9dd-4c27-8dc6-8cb762e3435d" elementFormDefault="qualified">
    <xsd:import namespace="http://schemas.microsoft.com/office/2006/documentManagement/types"/>
    <xsd:import namespace="http://schemas.microsoft.com/office/infopath/2007/PartnerControls"/>
    <xsd:element name="MigrationWizId" ma:index="8" nillable="true" ma:displayName="MigrationWizId" ma:internalName="MigrationWizId">
      <xsd:simpleType>
        <xsd:restriction base="dms:Text"/>
      </xsd:simpleType>
    </xsd:element>
    <xsd:element name="MigrationWizIdPermissions" ma:index="9" nillable="true" ma:displayName="MigrationWizIdPermissions" ma:internalName="MigrationWizIdPermissions">
      <xsd:simpleType>
        <xsd:restriction base="dms:Text"/>
      </xsd:simpleType>
    </xsd:element>
    <xsd:element name="MigrationWizIdVersion" ma:index="10" nillable="true" ma:displayName="MigrationWizIdVersion" ma:internalName="MigrationWizIdVersion">
      <xsd:simpleType>
        <xsd:restriction base="dms:Text"/>
      </xsd:simpleType>
    </xsd:element>
    <xsd:element name="MigrationWizIdPermissionLevels" ma:index="11" nillable="true" ma:displayName="MigrationWizIdPermissionLevels" ma:internalName="MigrationWizIdPermissionLevels">
      <xsd:simpleType>
        <xsd:restriction base="dms:Text"/>
      </xsd:simpleType>
    </xsd:element>
    <xsd:element name="MigrationWizIdDocumentLibraryPermissions" ma:index="12" nillable="true" ma:displayName="MigrationWizIdDocumentLibraryPermissions" ma:internalName="MigrationWizIdDocumentLibraryPermissions">
      <xsd:simpleType>
        <xsd:restriction base="dms:Text"/>
      </xsd:simpleType>
    </xsd:element>
    <xsd:element name="MigrationWizIdSecurityGroups" ma:index="13" nillable="true" ma:displayName="MigrationWizIdSecurityGroups" ma:internalName="MigrationWizIdSecurityGroups">
      <xsd:simpleType>
        <xsd:restriction base="dms:Text"/>
      </xsd:simpleType>
    </xsd:element>
    <xsd:element name="MediaServiceMetadata" ma:index="14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5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0770e8d0-963f-46cc-9473-0a2c2bbf628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6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cdea73-e539-454c-9cc5-e35670d5ed84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5b755a83-7b8e-4cb0-a3f9-b3eab0902688}" ma:internalName="TaxCatchAll" ma:showField="CatchAllData" ma:web="78cdea73-e539-454c-9cc5-e35670d5ed8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6ee6a74-b9dd-4c27-8dc6-8cb762e3435d">
      <Terms xmlns="http://schemas.microsoft.com/office/infopath/2007/PartnerControls"/>
    </lcf76f155ced4ddcb4097134ff3c332f>
    <TaxCatchAll xmlns="78cdea73-e539-454c-9cc5-e35670d5ed84" xsi:nil="true"/>
    <MigrationWizIdVersion xmlns="96ee6a74-b9dd-4c27-8dc6-8cb762e3435d" xsi:nil="true"/>
    <MigrationWizIdPermissionLevels xmlns="96ee6a74-b9dd-4c27-8dc6-8cb762e3435d" xsi:nil="true"/>
    <MigrationWizId xmlns="96ee6a74-b9dd-4c27-8dc6-8cb762e3435d" xsi:nil="true"/>
    <MigrationWizIdSecurityGroups xmlns="96ee6a74-b9dd-4c27-8dc6-8cb762e3435d" xsi:nil="true"/>
    <MigrationWizIdDocumentLibraryPermissions xmlns="96ee6a74-b9dd-4c27-8dc6-8cb762e3435d" xsi:nil="true"/>
    <MigrationWizIdPermissions xmlns="96ee6a74-b9dd-4c27-8dc6-8cb762e3435d" xsi:nil="true"/>
    <SharedWithUsers xmlns="78cdea73-e539-454c-9cc5-e35670d5ed84">
      <UserInfo>
        <DisplayName>Svæði mengunareftirlits - UST Visitors</DisplayName>
        <AccountId>4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26C848E4-D111-4FD8-9613-CA878915DB20}"/>
</file>

<file path=customXml/itemProps2.xml><?xml version="1.0" encoding="utf-8"?>
<ds:datastoreItem xmlns:ds="http://schemas.openxmlformats.org/officeDocument/2006/customXml" ds:itemID="{8473A98A-625B-4357-A88F-B8D8712F109E}"/>
</file>

<file path=customXml/itemProps3.xml><?xml version="1.0" encoding="utf-8"?>
<ds:datastoreItem xmlns:ds="http://schemas.openxmlformats.org/officeDocument/2006/customXml" ds:itemID="{F375AF03-262C-4DF7-B85D-A0429BF8F088}"/>
</file>

<file path=customXml/itemProps4.xml><?xml version="1.0" encoding="utf-8"?>
<ds:datastoreItem xmlns:ds="http://schemas.openxmlformats.org/officeDocument/2006/customXml" ds:itemID="{73BDA482-2E69-4ABE-A414-88991FB230A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gislij</dc:creator>
  <cp:keywords/>
  <dc:description/>
  <cp:lastModifiedBy/>
  <cp:revision/>
  <dcterms:created xsi:type="dcterms:W3CDTF">2009-06-24T11:14:49Z</dcterms:created>
  <dcterms:modified xsi:type="dcterms:W3CDTF">2025-06-04T09:19:08Z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5bd34475abe43bfa30d610b0f1e6b88">
    <vt:lpwstr>Eftirlitsteymi|490c58d8-f1b2-476e-89e8-7679ffae86ba</vt:lpwstr>
  </property>
  <property fmtid="{D5CDD505-2E9C-101B-9397-08002B2CF9AE}" pid="3" name="Teymi">
    <vt:lpwstr>15;#Eftirlitsteymi|490c58d8-f1b2-476e-89e8-7679ffae86ba</vt:lpwstr>
  </property>
  <property fmtid="{D5CDD505-2E9C-101B-9397-08002B2CF9AE}" pid="4" name="display_urn:schemas-microsoft-com:office:office#SharedWithUsers">
    <vt:lpwstr>Svæði mengunareftirlits - UST Visitors</vt:lpwstr>
  </property>
  <property fmtid="{D5CDD505-2E9C-101B-9397-08002B2CF9AE}" pid="5" name="SharedWithUsers">
    <vt:lpwstr>4;#Svæði mengunareftirlits - UST Visitors</vt:lpwstr>
  </property>
  <property fmtid="{D5CDD505-2E9C-101B-9397-08002B2CF9AE}" pid="6" name="display_urn:schemas-microsoft-com:office:office#Editor">
    <vt:lpwstr>Gunnhildur Sif Oddsdóttir - UST</vt:lpwstr>
  </property>
  <property fmtid="{D5CDD505-2E9C-101B-9397-08002B2CF9AE}" pid="7" name="display_urn:schemas-microsoft-com:office:office#Author">
    <vt:lpwstr>Migration notandi Umhverfisstofnun Elvar Prod - UST</vt:lpwstr>
  </property>
  <property fmtid="{D5CDD505-2E9C-101B-9397-08002B2CF9AE}" pid="8" name="_ExtendedDescription">
    <vt:lpwstr/>
  </property>
  <property fmtid="{D5CDD505-2E9C-101B-9397-08002B2CF9AE}" pid="9" name="ContentTypeId">
    <vt:lpwstr>0x010100BDDA92A1DCD37B41B3BCCB4D99C3B7EC</vt:lpwstr>
  </property>
  <property fmtid="{D5CDD505-2E9C-101B-9397-08002B2CF9AE}" pid="10" name="MediaServiceImageTags">
    <vt:lpwstr/>
  </property>
</Properties>
</file>