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narlax.sharepoint.com/sites/Administration/Shared Documents/Emission accounting - Útstreymisbókhald/"/>
    </mc:Choice>
  </mc:AlternateContent>
  <xr:revisionPtr revIDLastSave="23" documentId="8_{8655DDCF-2952-4875-82B2-44FD050497D0}" xr6:coauthVersionLast="47" xr6:coauthVersionMax="47" xr10:uidLastSave="{F443B24E-9FF5-4E46-92E6-D81BC3568A46}"/>
  <bookViews>
    <workbookView xWindow="-110" yWindow="-110" windowWidth="22620" windowHeight="13500" xr2:uid="{00000000-000D-0000-FFFF-FFFF00000000}"/>
  </bookViews>
  <sheets>
    <sheet name="Utstreymisbokhald_Arnarlax" sheetId="1" r:id="rId1"/>
    <sheet name="Utreikningar" sheetId="2" r:id="rId2"/>
  </sheets>
  <definedNames>
    <definedName name="_xlnm.Print_Area" localSheetId="0">Utstreymisbokhald_Arnarlax!$A$1:$I$71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E15" i="1" l="1"/>
  <c r="F13" i="2"/>
  <c r="G13" i="2" s="1"/>
  <c r="F12" i="2"/>
  <c r="G12" i="2" s="1"/>
  <c r="F11" i="2"/>
  <c r="G11" i="2" s="1"/>
  <c r="F10" i="2"/>
  <c r="G10" i="2" s="1"/>
  <c r="F9" i="2"/>
  <c r="G9" i="2" s="1"/>
  <c r="G35" i="1"/>
  <c r="G34" i="1" l="1"/>
</calcChain>
</file>

<file path=xl/sharedStrings.xml><?xml version="1.0" encoding="utf-8"?>
<sst xmlns="http://schemas.openxmlformats.org/spreadsheetml/2006/main" count="131" uniqueCount="95">
  <si>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</si>
  <si>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</si>
  <si>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</si>
  <si>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</si>
  <si>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</si>
  <si>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</si>
  <si>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</si>
  <si>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</si>
  <si>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</si>
  <si>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</si>
  <si>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</si>
  <si>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</si>
  <si>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0321</t>
  </si>
  <si>
    <t>Mikilvægasta atvinnustarfsemin, skv. kóða atvinnugreinaflokkunar</t>
  </si>
  <si>
    <t>Valkvæðar upplýsingar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</si>
  <si>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</si>
  <si>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</si>
  <si>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</si>
  <si>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</si>
  <si>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</si>
  <si>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</si>
  <si>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</si>
  <si>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</si>
  <si>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7B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</si>
  <si>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</si>
  <si>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</si>
  <si>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</si>
  <si>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</si>
  <si>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</si>
  <si>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</si>
  <si>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</si>
  <si>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</si>
  <si>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</si>
  <si>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</si>
  <si>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</si>
  <si>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</si>
  <si>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Heildar köfnunarefni</t>
  </si>
  <si>
    <t>C</t>
  </si>
  <si>
    <t>Wang X, Olsen LM, Reitan KI, Olsen Y (2012) Discharge of nutrient wastes from salmon farms: environmental effects, and potential for integrated multi-trophic aquaculture. Aquacult Environ Interact 2:267-283</t>
  </si>
  <si>
    <t>Heildar fosfór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</si>
  <si>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</si>
  <si>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</si>
  <si>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</si>
  <si>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</si>
  <si>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</si>
  <si>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</si>
  <si>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</si>
  <si>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</si>
  <si>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</si>
  <si>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</si>
  <si>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</si>
  <si>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</si>
  <si>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</si>
  <si>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</si>
  <si>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</si>
  <si>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</si>
  <si>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</si>
  <si>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</si>
  <si>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</si>
  <si>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</si>
  <si>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</si>
  <si>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</si>
  <si>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</si>
  <si>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kg</t>
  </si>
  <si>
    <t>(POC)</t>
  </si>
  <si>
    <t>(PON)</t>
  </si>
  <si>
    <t>(POP)</t>
  </si>
  <si>
    <t>(DON)</t>
  </si>
  <si>
    <t>(DOP)</t>
  </si>
  <si>
    <r>
      <t>Fosfór (P) losun per Ton Production</t>
    </r>
    <r>
      <rPr>
        <b/>
        <sz val="12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:</t>
    </r>
  </si>
  <si>
    <t>kg/ton producton</t>
  </si>
  <si>
    <t>Calculations according to:</t>
  </si>
  <si>
    <t>Production:</t>
  </si>
  <si>
    <t>Framleiðslumagn (kg)</t>
  </si>
  <si>
    <t>Feed usage:</t>
  </si>
  <si>
    <t>Feed (kg)</t>
  </si>
  <si>
    <t>Amount (tonn)</t>
  </si>
  <si>
    <t>Substances and compunds / efni og efnasambönd</t>
  </si>
  <si>
    <t>Phosphorus solid form / Fosfór í föstu formi</t>
  </si>
  <si>
    <t>Phosphorus diss. / Fosfór í uppleystu formi</t>
  </si>
  <si>
    <t>Nitrogen diss. / Nitur í uppleystu formi</t>
  </si>
  <si>
    <t>Nitrogen solid form / Nitur í föstu formi</t>
  </si>
  <si>
    <t>Carbon solid form / Kolefni í föstu formi</t>
  </si>
  <si>
    <t>*Total phosphorus in dissolved/solid form/Samanlagður fosfór í uppleystu/föstu formi</t>
  </si>
  <si>
    <t>Gut:</t>
  </si>
  <si>
    <t>Calculations 2021 Isthor</t>
  </si>
  <si>
    <t>Release of organic matter 2021 / Losun lífrænna efna 2021</t>
  </si>
  <si>
    <t>Ísþór</t>
  </si>
  <si>
    <t>Eldisstöðin Ísþór ehf.</t>
  </si>
  <si>
    <t>660509-0380</t>
  </si>
  <si>
    <t>Nesbraut 25</t>
  </si>
  <si>
    <t>Þorlákashöfn</t>
  </si>
  <si>
    <t>Ísland</t>
  </si>
  <si>
    <t>63.84620665037456, -21.383514603452646</t>
  </si>
  <si>
    <t>Allt árið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</si>
</sst>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\ _k_r_._-;\-* #,##0\ _k_r_._-;_-* &quot;-&quot;\ _k_r_._-;_-@_-"/>
    <numFmt numFmtId="166" formatCode="#,##0.000"/>
    <numFmt numFmtId="167" formatCode="0.0000_);\(0.0000\)"/>
    <numFmt numFmtId="168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05496"/>
      <name val="Calibri"/>
      <family val="2"/>
    </font>
    <font>
      <b/>
      <sz val="11"/>
      <color rgb="FF30549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2">
    <xf numFmtId="0" fontId="0" fillId="0" borderId="0"/>
    <xf numFmtId="165" fontId="3" fillId="0" borderId="0" applyFont="0" applyFill="0" applyBorder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10" xfId="4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166" fontId="2" fillId="0" borderId="1" xfId="0" applyNumberFormat="1" applyFont="1" applyBorder="1"/>
    <xf numFmtId="0" fontId="0" fillId="0" borderId="0" xfId="0" applyAlignment="1">
      <alignment horizontal="right"/>
    </xf>
    <xf numFmtId="0" fontId="4" fillId="0" borderId="15" xfId="2"/>
    <xf numFmtId="165" fontId="4" fillId="0" borderId="15" xfId="1" applyFont="1" applyBorder="1"/>
    <xf numFmtId="165" fontId="0" fillId="0" borderId="0" xfId="1" applyFont="1"/>
    <xf numFmtId="0" fontId="4" fillId="0" borderId="0" xfId="2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left"/>
    </xf>
    <xf numFmtId="49" fontId="9" fillId="0" borderId="13" xfId="0" applyNumberFormat="1" applyFont="1" applyBorder="1" applyAlignment="1">
      <alignment horizontal="left"/>
    </xf>
    <xf numFmtId="49" fontId="9" fillId="0" borderId="1" xfId="0" applyNumberFormat="1" applyFont="1" applyBorder="1"/>
    <xf numFmtId="39" fontId="0" fillId="0" borderId="0" xfId="1" applyNumberFormat="1" applyFont="1"/>
    <xf numFmtId="164" fontId="0" fillId="0" borderId="0" xfId="0" applyNumberFormat="1"/>
    <xf numFmtId="0" fontId="11" fillId="0" borderId="0" xfId="0" applyFont="1"/>
    <xf numFmtId="0" fontId="0" fillId="0" borderId="3" xfId="0" applyBorder="1" applyAlignment="1">
      <alignment horizontal="center" vertical="top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5" fillId="0" borderId="0" xfId="3" applyBorder="1" applyAlignment="1"/>
    <xf numFmtId="0" fontId="12" fillId="0" borderId="15" xfId="2" applyFont="1"/>
    <xf numFmtId="0" fontId="7" fillId="0" borderId="0" xfId="0" applyFont="1"/>
    <xf numFmtId="0" fontId="0" fillId="2" borderId="1" xfId="0" applyFill="1" applyBorder="1"/>
    <xf numFmtId="165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14" fillId="3" borderId="1" xfId="0" applyNumberFormat="1" applyFont="1" applyFill="1" applyBorder="1"/>
    <xf numFmtId="3" fontId="15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7" fillId="4" borderId="17" xfId="0" applyFont="1" applyFill="1" applyBorder="1"/>
    <xf numFmtId="0" fontId="0" fillId="4" borderId="18" xfId="0" applyFill="1" applyBorder="1"/>
    <xf numFmtId="167" fontId="7" fillId="4" borderId="18" xfId="1" applyNumberFormat="1" applyFont="1" applyFill="1" applyBorder="1"/>
    <xf numFmtId="0" fontId="0" fillId="4" borderId="19" xfId="0" applyFill="1" applyBorder="1"/>
    <xf numFmtId="4" fontId="0" fillId="0" borderId="0" xfId="0" applyNumberFormat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168" fontId="2" fillId="0" borderId="20" xfId="0" applyNumberFormat="1" applyFont="1" applyBorder="1"/>
    <xf numFmtId="3" fontId="2" fillId="0" borderId="21" xfId="0" applyNumberFormat="1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</cellXfs>
  <cellStyles count="22">
    <cellStyle name="Comma [0]" xfId="1" builtinId="6"/>
    <cellStyle name="Heading 1" xfId="2" builtinId="16"/>
    <cellStyle name="Heading 2" xfId="3" builtinId="17"/>
    <cellStyle name="Hyperlink" xfId="4" builtinId="8"/>
    <cellStyle name="Normal" xfId="0" builtinId="0"/>
    <cellStyle name="Normal 10" xfId="5" xr:uid="{00000000-0005-0000-0000-000005000000}"/>
    <cellStyle name="Normal 11" xfId="6" xr:uid="{00000000-0005-0000-0000-000006000000}"/>
    <cellStyle name="Normal 12" xfId="7" xr:uid="{00000000-0005-0000-0000-000007000000}"/>
    <cellStyle name="Normal 13" xfId="8" xr:uid="{00000000-0005-0000-0000-000008000000}"/>
    <cellStyle name="Normal 14" xfId="9" xr:uid="{00000000-0005-0000-0000-000009000000}"/>
    <cellStyle name="Normal 15" xfId="10" xr:uid="{00000000-0005-0000-0000-00000A000000}"/>
    <cellStyle name="Normal 16" xfId="11" xr:uid="{00000000-0005-0000-0000-00000B000000}"/>
    <cellStyle name="Normal 17" xfId="12" xr:uid="{00000000-0005-0000-0000-00000C000000}"/>
    <cellStyle name="Normal 18" xfId="13" xr:uid="{00000000-0005-0000-0000-00000D000000}"/>
    <cellStyle name="Normal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6</xdr:col>
      <xdr:colOff>828675</xdr:colOff>
      <xdr:row>32</xdr:row>
      <xdr:rowOff>125995</xdr:rowOff>
    </xdr:to>
    <xdr:pic>
      <xdr:nvPicPr>
        <xdr:cNvPr id="2" name="Picture 2" descr="image004">
          <a:extLst>
            <a:ext uri="{FF2B5EF4-FFF2-40B4-BE49-F238E27FC236}">
              <a16:creationId xmlns:a16="http://schemas.microsoft.com/office/drawing/2014/main" id="{77368250-A301-4B3F-8121-76C0D232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0125"/>
          <a:ext cx="5495925" cy="164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workbookViewId="0">
      <selection activeCell="E19" sqref="E19:I19"/>
    </sheetView>
  </sheetViews>
  <sheetFormatPr defaultRowHeight="15" x14ac:dyDescent="0.25"/>
  <cols>
    <col min="1" max="1" width="7.42578125" customWidth="1"/>
    <col min="2" max="2" width="8.42578125" customWidth="1"/>
    <col min="3" max="3" width="9.5703125" customWidth="1"/>
    <col min="4" max="4" width="8.28515625" customWidth="1"/>
    <col min="5" max="5" width="8" customWidth="1"/>
    <col min="6" max="6" width="6.7109375" customWidth="1"/>
    <col min="7" max="7" width="14" customWidth="1"/>
    <col min="8" max="9" width="8.7109375" customWidth="1"/>
    <col min="10" max="10" width="8.42578125" bestFit="1" customWidth="1"/>
    <col min="13" max="13" width="9.7109375" bestFit="1" customWidth="1"/>
  </cols>
  <sheetData>
    <row r="1" spans="1:10" x14ac:dyDescent="0.25">
      <c r="A1" s="97" t="s">
        <v>0</v>
      </c>
      <c r="B1" s="98"/>
      <c r="C1" s="98"/>
      <c r="D1" s="98"/>
      <c r="E1" s="74"/>
      <c r="F1" s="74"/>
      <c r="G1" s="74"/>
      <c r="H1" s="74"/>
      <c r="I1" s="66"/>
    </row>
    <row r="2" spans="1:10" x14ac:dyDescent="0.25">
      <c r="A2" s="97" t="s">
        <v>1</v>
      </c>
      <c r="B2" s="98"/>
      <c r="C2" s="98"/>
      <c r="D2" s="98"/>
      <c r="E2" s="74">
        <v>2021</v>
      </c>
      <c r="F2" s="74"/>
      <c r="G2" s="74"/>
      <c r="H2" s="74"/>
      <c r="I2" s="66"/>
    </row>
    <row r="3" spans="1:10" x14ac:dyDescent="0.25">
      <c r="A3" s="99" t="s">
        <v>2</v>
      </c>
      <c r="B3" s="100"/>
      <c r="C3" s="100"/>
      <c r="D3" s="100"/>
      <c r="E3" s="87" t="s">
        <v>88</v>
      </c>
      <c r="F3" s="87"/>
      <c r="G3" s="87"/>
      <c r="H3" s="87"/>
      <c r="I3" s="88"/>
    </row>
    <row r="4" spans="1:10" x14ac:dyDescent="0.25">
      <c r="A4" s="93" t="s">
        <v>3</v>
      </c>
      <c r="B4" s="94"/>
      <c r="C4" s="94"/>
      <c r="D4" s="94"/>
      <c r="E4" s="90" t="s">
        <v>87</v>
      </c>
      <c r="F4" s="90"/>
      <c r="G4" s="90"/>
      <c r="H4" s="90"/>
      <c r="I4" s="91"/>
    </row>
    <row r="5" spans="1:10" x14ac:dyDescent="0.25">
      <c r="A5" s="93" t="s">
        <v>4</v>
      </c>
      <c r="B5" s="94"/>
      <c r="C5" s="94"/>
      <c r="D5" s="94"/>
      <c r="E5" s="90" t="s">
        <v>89</v>
      </c>
      <c r="F5" s="90"/>
      <c r="G5" s="90"/>
      <c r="H5" s="90"/>
      <c r="I5" s="91"/>
    </row>
    <row r="6" spans="1:10" x14ac:dyDescent="0.25">
      <c r="A6" s="93" t="s">
        <v>5</v>
      </c>
      <c r="B6" s="94"/>
      <c r="C6" s="94"/>
      <c r="D6" s="94"/>
      <c r="E6" s="90" t="s">
        <v>90</v>
      </c>
      <c r="F6" s="90"/>
      <c r="G6" s="90"/>
      <c r="H6" s="90"/>
      <c r="I6" s="91"/>
    </row>
    <row r="7" spans="1:10" x14ac:dyDescent="0.25">
      <c r="A7" s="93" t="s">
        <v>6</v>
      </c>
      <c r="B7" s="94"/>
      <c r="C7" s="94"/>
      <c r="D7" s="94"/>
      <c r="E7" s="90" t="s">
        <v>91</v>
      </c>
      <c r="F7" s="90"/>
      <c r="G7" s="90"/>
      <c r="H7" s="90"/>
      <c r="I7" s="91"/>
    </row>
    <row r="8" spans="1:10" x14ac:dyDescent="0.25">
      <c r="A8" s="93" t="s">
        <v>7</v>
      </c>
      <c r="B8" s="94"/>
      <c r="C8" s="94"/>
      <c r="D8" s="94"/>
      <c r="E8" s="90">
        <v>815</v>
      </c>
      <c r="F8" s="90"/>
      <c r="G8" s="90"/>
      <c r="H8" s="90"/>
      <c r="I8" s="91"/>
    </row>
    <row r="9" spans="1:10" x14ac:dyDescent="0.25">
      <c r="A9" s="93" t="s">
        <v>8</v>
      </c>
      <c r="B9" s="94"/>
      <c r="C9" s="94"/>
      <c r="D9" s="94"/>
      <c r="E9" s="90" t="s">
        <v>92</v>
      </c>
      <c r="F9" s="90"/>
      <c r="G9" s="90"/>
      <c r="H9" s="90"/>
      <c r="I9" s="91"/>
    </row>
    <row r="10" spans="1:10" x14ac:dyDescent="0.25">
      <c r="A10" s="93" t="s">
        <v>9</v>
      </c>
      <c r="B10" s="94"/>
      <c r="C10" s="94"/>
      <c r="D10" s="94"/>
      <c r="E10" s="112" t="s">
        <v>93</v>
      </c>
      <c r="F10" s="113"/>
      <c r="G10" s="113"/>
      <c r="H10" s="113"/>
      <c r="I10" s="114"/>
    </row>
    <row r="11" spans="1:10" x14ac:dyDescent="0.25">
      <c r="A11" s="93" t="s">
        <v>10</v>
      </c>
      <c r="B11" s="94"/>
      <c r="C11" s="94"/>
      <c r="D11" s="94"/>
      <c r="E11" s="90"/>
      <c r="F11" s="90"/>
      <c r="G11" s="90"/>
      <c r="H11" s="90"/>
      <c r="I11" s="91"/>
    </row>
    <row r="12" spans="1:10" ht="30" customHeight="1" x14ac:dyDescent="0.25">
      <c r="A12" s="101" t="s">
        <v>11</v>
      </c>
      <c r="B12" s="102"/>
      <c r="C12" s="102"/>
      <c r="D12" s="102"/>
      <c r="E12" s="105" t="s">
        <v>12</v>
      </c>
      <c r="F12" s="105"/>
      <c r="G12" s="105"/>
      <c r="H12" s="105"/>
      <c r="I12" s="106"/>
    </row>
    <row r="13" spans="1:10" ht="30" customHeight="1" x14ac:dyDescent="0.25">
      <c r="A13" s="95" t="s">
        <v>13</v>
      </c>
      <c r="B13" s="96"/>
      <c r="C13" s="96"/>
      <c r="D13" s="96"/>
      <c r="E13" s="83"/>
      <c r="F13" s="83"/>
      <c r="G13" s="83"/>
      <c r="H13" s="83"/>
      <c r="I13" s="84"/>
    </row>
    <row r="14" spans="1:10" x14ac:dyDescent="0.25">
      <c r="A14" s="97" t="s">
        <v>14</v>
      </c>
      <c r="B14" s="98"/>
      <c r="C14" s="98"/>
      <c r="D14" s="98"/>
      <c r="E14" s="74"/>
      <c r="F14" s="74"/>
      <c r="G14" s="74"/>
      <c r="H14" s="74"/>
      <c r="I14" s="66"/>
      <c r="J14" s="21"/>
    </row>
    <row r="15" spans="1:10" x14ac:dyDescent="0.25">
      <c r="A15" s="99" t="s">
        <v>73</v>
      </c>
      <c r="B15" s="100"/>
      <c r="C15" s="100"/>
      <c r="D15" s="100"/>
      <c r="E15" s="103">
        <f>Utreikningar!F4</f>
        <v>653496</v>
      </c>
      <c r="F15" s="103"/>
      <c r="G15" s="103"/>
      <c r="H15" s="103"/>
      <c r="I15" s="104"/>
    </row>
    <row r="16" spans="1:10" x14ac:dyDescent="0.25">
      <c r="A16" s="93" t="s">
        <v>15</v>
      </c>
      <c r="B16" s="94"/>
      <c r="C16" s="94"/>
      <c r="D16" s="94"/>
      <c r="E16" s="90">
        <v>1</v>
      </c>
      <c r="F16" s="90"/>
      <c r="G16" s="90"/>
      <c r="H16" s="90"/>
      <c r="I16" s="91"/>
    </row>
    <row r="17" spans="1:9" x14ac:dyDescent="0.25">
      <c r="A17" s="93" t="s">
        <v>16</v>
      </c>
      <c r="B17" s="94"/>
      <c r="C17" s="94"/>
      <c r="D17" s="94"/>
      <c r="E17" s="90" t="s">
        <v>94</v>
      </c>
      <c r="F17" s="90"/>
      <c r="G17" s="90"/>
      <c r="H17" s="90"/>
      <c r="I17" s="91"/>
    </row>
    <row r="18" spans="1:9" x14ac:dyDescent="0.25">
      <c r="A18" s="93" t="s">
        <v>17</v>
      </c>
      <c r="B18" s="94"/>
      <c r="C18" s="94"/>
      <c r="D18" s="94"/>
      <c r="E18" s="90">
        <v>12</v>
      </c>
      <c r="F18" s="90"/>
      <c r="G18" s="90"/>
      <c r="H18" s="90"/>
      <c r="I18" s="91"/>
    </row>
    <row r="19" spans="1:9" ht="60" customHeight="1" x14ac:dyDescent="0.25">
      <c r="A19" s="81" t="s">
        <v>18</v>
      </c>
      <c r="B19" s="82"/>
      <c r="C19" s="82"/>
      <c r="D19" s="82"/>
      <c r="E19" s="83"/>
      <c r="F19" s="83"/>
      <c r="G19" s="83"/>
      <c r="H19" s="83"/>
      <c r="I19" s="84"/>
    </row>
    <row r="20" spans="1:9" ht="30" customHeight="1" x14ac:dyDescent="0.25">
      <c r="A20" s="67" t="s">
        <v>19</v>
      </c>
      <c r="B20" s="68"/>
      <c r="C20" s="68"/>
      <c r="D20" s="68"/>
      <c r="E20" s="68"/>
      <c r="F20" s="68"/>
      <c r="G20" s="68"/>
      <c r="H20" s="68"/>
      <c r="I20" s="69"/>
    </row>
    <row r="21" spans="1:9" x14ac:dyDescent="0.25">
      <c r="A21" s="85" t="s">
        <v>20</v>
      </c>
      <c r="B21" s="86"/>
      <c r="C21" s="85" t="s">
        <v>21</v>
      </c>
      <c r="D21" s="86"/>
      <c r="E21" s="85" t="s">
        <v>22</v>
      </c>
      <c r="F21" s="86"/>
      <c r="G21" s="87"/>
      <c r="H21" s="87"/>
      <c r="I21" s="88"/>
    </row>
    <row r="22" spans="1:9" x14ac:dyDescent="0.25">
      <c r="A22" s="63"/>
      <c r="B22" s="89"/>
      <c r="C22" s="63" t="s">
        <v>23</v>
      </c>
      <c r="D22" s="89"/>
      <c r="E22" s="64"/>
      <c r="F22" s="89"/>
      <c r="G22" s="90"/>
      <c r="H22" s="90"/>
      <c r="I22" s="91"/>
    </row>
    <row r="23" spans="1:9" x14ac:dyDescent="0.25">
      <c r="A23" s="52"/>
      <c r="B23" s="92"/>
      <c r="C23" s="52"/>
      <c r="D23" s="92"/>
      <c r="E23" s="53"/>
      <c r="F23" s="92"/>
      <c r="G23" s="90"/>
      <c r="H23" s="90"/>
      <c r="I23" s="91"/>
    </row>
    <row r="24" spans="1:9" x14ac:dyDescent="0.25">
      <c r="A24" s="52"/>
      <c r="B24" s="92"/>
      <c r="C24" s="52"/>
      <c r="D24" s="92"/>
      <c r="E24" s="53"/>
      <c r="F24" s="92"/>
      <c r="G24" s="90"/>
      <c r="H24" s="90"/>
      <c r="I24" s="91"/>
    </row>
    <row r="25" spans="1:9" ht="30" customHeight="1" x14ac:dyDescent="0.25">
      <c r="A25" s="67" t="s">
        <v>24</v>
      </c>
      <c r="B25" s="68"/>
      <c r="C25" s="68"/>
      <c r="D25" s="68"/>
      <c r="E25" s="68"/>
      <c r="F25" s="68"/>
      <c r="G25" s="68"/>
      <c r="H25" s="68"/>
      <c r="I25" s="69"/>
    </row>
    <row r="26" spans="1:9" x14ac:dyDescent="0.25">
      <c r="A26" s="65" t="s">
        <v>25</v>
      </c>
      <c r="B26" s="74"/>
      <c r="C26" s="66"/>
      <c r="D26" s="65" t="s">
        <v>26</v>
      </c>
      <c r="E26" s="74"/>
      <c r="F26" s="66"/>
      <c r="G26" s="65" t="s">
        <v>27</v>
      </c>
      <c r="H26" s="74"/>
      <c r="I26" s="66"/>
    </row>
    <row r="27" spans="1:9" x14ac:dyDescent="0.25">
      <c r="A27" s="1" t="s">
        <v>28</v>
      </c>
      <c r="B27" s="65" t="s">
        <v>29</v>
      </c>
      <c r="C27" s="66"/>
      <c r="D27" s="1" t="s">
        <v>30</v>
      </c>
      <c r="E27" s="65" t="s">
        <v>31</v>
      </c>
      <c r="F27" s="66"/>
      <c r="G27" s="1" t="s">
        <v>32</v>
      </c>
      <c r="H27" s="65" t="s">
        <v>33</v>
      </c>
      <c r="I27" s="66"/>
    </row>
    <row r="28" spans="1:9" x14ac:dyDescent="0.25">
      <c r="A28" s="2"/>
      <c r="B28" s="65"/>
      <c r="C28" s="66"/>
      <c r="D28" s="2"/>
      <c r="E28" s="65"/>
      <c r="F28" s="66"/>
      <c r="G28" s="2"/>
      <c r="H28" s="65"/>
      <c r="I28" s="66"/>
    </row>
    <row r="29" spans="1:9" x14ac:dyDescent="0.25">
      <c r="A29" s="2"/>
      <c r="B29" s="65"/>
      <c r="C29" s="66"/>
      <c r="D29" s="2"/>
      <c r="E29" s="65"/>
      <c r="F29" s="66"/>
      <c r="G29" s="2"/>
      <c r="H29" s="65"/>
      <c r="I29" s="66"/>
    </row>
    <row r="30" spans="1:9" x14ac:dyDescent="0.25">
      <c r="A30" s="2"/>
      <c r="B30" s="65"/>
      <c r="C30" s="66"/>
      <c r="D30" s="2"/>
      <c r="E30" s="65"/>
      <c r="F30" s="66"/>
      <c r="G30" s="2"/>
      <c r="H30" s="65"/>
      <c r="I30" s="66"/>
    </row>
    <row r="31" spans="1:9" ht="30" customHeight="1" x14ac:dyDescent="0.25">
      <c r="A31" s="67" t="s">
        <v>34</v>
      </c>
      <c r="B31" s="68"/>
      <c r="C31" s="68"/>
      <c r="D31" s="68"/>
      <c r="E31" s="68"/>
      <c r="F31" s="68"/>
      <c r="G31" s="68"/>
      <c r="H31" s="68"/>
      <c r="I31" s="69"/>
    </row>
    <row r="32" spans="1:9" x14ac:dyDescent="0.25">
      <c r="A32" s="65" t="s">
        <v>25</v>
      </c>
      <c r="B32" s="74"/>
      <c r="C32" s="66"/>
      <c r="D32" s="65" t="s">
        <v>26</v>
      </c>
      <c r="E32" s="74"/>
      <c r="F32" s="66"/>
      <c r="G32" s="65" t="s">
        <v>35</v>
      </c>
      <c r="H32" s="74"/>
      <c r="I32" s="66"/>
    </row>
    <row r="33" spans="1:9" x14ac:dyDescent="0.25">
      <c r="A33" s="1" t="s">
        <v>28</v>
      </c>
      <c r="B33" s="65" t="s">
        <v>29</v>
      </c>
      <c r="C33" s="66"/>
      <c r="D33" s="1" t="s">
        <v>30</v>
      </c>
      <c r="E33" s="65" t="s">
        <v>31</v>
      </c>
      <c r="F33" s="66"/>
      <c r="G33" s="1" t="s">
        <v>32</v>
      </c>
      <c r="H33" s="65" t="s">
        <v>33</v>
      </c>
      <c r="I33" s="66"/>
    </row>
    <row r="34" spans="1:9" ht="109.5" customHeight="1" x14ac:dyDescent="0.25">
      <c r="A34" s="2">
        <v>12</v>
      </c>
      <c r="B34" s="56" t="s">
        <v>36</v>
      </c>
      <c r="C34" s="57"/>
      <c r="D34" s="2" t="s">
        <v>37</v>
      </c>
      <c r="E34" s="77" t="s">
        <v>38</v>
      </c>
      <c r="F34" s="78"/>
      <c r="G34" s="20">
        <f>Utreikningar!G10+Utreikningar!G12</f>
        <v>30147.647985</v>
      </c>
      <c r="H34" s="65"/>
      <c r="I34" s="66"/>
    </row>
    <row r="35" spans="1:9" ht="106.5" customHeight="1" x14ac:dyDescent="0.25">
      <c r="A35" s="2">
        <v>13</v>
      </c>
      <c r="B35" s="56" t="s">
        <v>39</v>
      </c>
      <c r="C35" s="57"/>
      <c r="D35" s="2" t="s">
        <v>37</v>
      </c>
      <c r="E35" s="79"/>
      <c r="F35" s="80"/>
      <c r="G35" s="20">
        <f>Utreikningar!G13+Utreikningar!G11</f>
        <v>4785.3409500000007</v>
      </c>
      <c r="H35" s="65"/>
      <c r="I35" s="66"/>
    </row>
    <row r="36" spans="1:9" ht="15" customHeight="1" x14ac:dyDescent="0.25">
      <c r="A36" s="2"/>
      <c r="B36" s="65"/>
      <c r="C36" s="66"/>
      <c r="D36" s="2"/>
      <c r="E36" s="65"/>
      <c r="F36" s="66"/>
      <c r="G36" s="2"/>
      <c r="H36" s="65"/>
      <c r="I36" s="66"/>
    </row>
    <row r="37" spans="1:9" ht="30" customHeight="1" x14ac:dyDescent="0.25">
      <c r="A37" s="67" t="s">
        <v>40</v>
      </c>
      <c r="B37" s="68"/>
      <c r="C37" s="68"/>
      <c r="D37" s="68"/>
      <c r="E37" s="68"/>
      <c r="F37" s="68"/>
      <c r="G37" s="68"/>
      <c r="H37" s="68"/>
      <c r="I37" s="69"/>
    </row>
    <row r="38" spans="1:9" x14ac:dyDescent="0.25">
      <c r="A38" s="65" t="s">
        <v>25</v>
      </c>
      <c r="B38" s="74"/>
      <c r="C38" s="66"/>
      <c r="D38" s="65" t="s">
        <v>26</v>
      </c>
      <c r="E38" s="74"/>
      <c r="F38" s="66"/>
      <c r="G38" s="65" t="s">
        <v>41</v>
      </c>
      <c r="H38" s="74"/>
      <c r="I38" s="66"/>
    </row>
    <row r="39" spans="1:9" x14ac:dyDescent="0.25">
      <c r="A39" s="1" t="s">
        <v>28</v>
      </c>
      <c r="B39" s="65" t="s">
        <v>29</v>
      </c>
      <c r="C39" s="66"/>
      <c r="D39" s="1" t="s">
        <v>30</v>
      </c>
      <c r="E39" s="65" t="s">
        <v>31</v>
      </c>
      <c r="F39" s="66"/>
      <c r="G39" s="1" t="s">
        <v>32</v>
      </c>
      <c r="H39" s="65" t="s">
        <v>33</v>
      </c>
      <c r="I39" s="66"/>
    </row>
    <row r="40" spans="1:9" x14ac:dyDescent="0.25">
      <c r="A40" s="2"/>
      <c r="B40" s="65"/>
      <c r="C40" s="66"/>
      <c r="D40" s="2"/>
      <c r="E40" s="65"/>
      <c r="F40" s="66"/>
      <c r="G40" s="2"/>
      <c r="H40" s="65"/>
      <c r="I40" s="66"/>
    </row>
    <row r="41" spans="1:9" x14ac:dyDescent="0.25">
      <c r="A41" s="2"/>
      <c r="B41" s="65"/>
      <c r="C41" s="66"/>
      <c r="D41" s="2"/>
      <c r="E41" s="65"/>
      <c r="F41" s="66"/>
      <c r="G41" s="2"/>
      <c r="H41" s="65"/>
      <c r="I41" s="66"/>
    </row>
    <row r="42" spans="1:9" ht="15" customHeight="1" x14ac:dyDescent="0.25">
      <c r="A42" s="2"/>
      <c r="B42" s="65"/>
      <c r="C42" s="66"/>
      <c r="D42" s="2"/>
      <c r="E42" s="65"/>
      <c r="F42" s="66"/>
      <c r="G42" s="2"/>
      <c r="H42" s="65"/>
      <c r="I42" s="66"/>
    </row>
    <row r="43" spans="1:9" ht="30" customHeight="1" x14ac:dyDescent="0.25">
      <c r="A43" s="67" t="s">
        <v>42</v>
      </c>
      <c r="B43" s="68"/>
      <c r="C43" s="68"/>
      <c r="D43" s="68"/>
      <c r="E43" s="68"/>
      <c r="F43" s="68"/>
      <c r="G43" s="68"/>
      <c r="H43" s="68"/>
      <c r="I43" s="69"/>
    </row>
    <row r="44" spans="1:9" ht="15" customHeight="1" x14ac:dyDescent="0.25">
      <c r="A44" s="65" t="s">
        <v>25</v>
      </c>
      <c r="B44" s="74"/>
      <c r="C44" s="66"/>
      <c r="D44" s="65" t="s">
        <v>26</v>
      </c>
      <c r="E44" s="74"/>
      <c r="F44" s="66"/>
      <c r="G44" s="65" t="s">
        <v>43</v>
      </c>
      <c r="H44" s="74"/>
      <c r="I44" s="66"/>
    </row>
    <row r="45" spans="1:9" x14ac:dyDescent="0.25">
      <c r="A45" s="1" t="s">
        <v>28</v>
      </c>
      <c r="B45" s="65" t="s">
        <v>29</v>
      </c>
      <c r="C45" s="66"/>
      <c r="D45" s="1" t="s">
        <v>30</v>
      </c>
      <c r="E45" s="65" t="s">
        <v>31</v>
      </c>
      <c r="F45" s="66"/>
      <c r="G45" s="1" t="s">
        <v>32</v>
      </c>
      <c r="H45" s="65" t="s">
        <v>33</v>
      </c>
      <c r="I45" s="66"/>
    </row>
    <row r="46" spans="1:9" x14ac:dyDescent="0.25">
      <c r="A46" s="2"/>
      <c r="B46" s="65"/>
      <c r="C46" s="66"/>
      <c r="D46" s="2"/>
      <c r="E46" s="65"/>
      <c r="F46" s="66"/>
      <c r="G46" s="2"/>
      <c r="H46" s="65"/>
      <c r="I46" s="66"/>
    </row>
    <row r="47" spans="1:9" x14ac:dyDescent="0.25">
      <c r="A47" s="2"/>
      <c r="B47" s="65"/>
      <c r="C47" s="66"/>
      <c r="D47" s="2"/>
      <c r="E47" s="65"/>
      <c r="F47" s="66"/>
      <c r="G47" s="2"/>
      <c r="H47" s="65"/>
      <c r="I47" s="66"/>
    </row>
    <row r="48" spans="1:9" x14ac:dyDescent="0.25">
      <c r="A48" s="2"/>
      <c r="B48" s="65"/>
      <c r="C48" s="66"/>
      <c r="D48" s="2"/>
      <c r="E48" s="65"/>
      <c r="F48" s="66"/>
      <c r="G48" s="2"/>
      <c r="H48" s="65"/>
      <c r="I48" s="66"/>
    </row>
    <row r="49" spans="1:9" ht="15" customHeight="1" x14ac:dyDescent="0.25">
      <c r="A49" s="67" t="s">
        <v>44</v>
      </c>
      <c r="B49" s="68"/>
      <c r="C49" s="68"/>
      <c r="D49" s="68"/>
      <c r="E49" s="68"/>
      <c r="F49" s="68"/>
      <c r="G49" s="68"/>
      <c r="H49" s="68"/>
      <c r="I49" s="69"/>
    </row>
    <row r="50" spans="1:9" x14ac:dyDescent="0.25">
      <c r="A50" s="70" t="s">
        <v>45</v>
      </c>
      <c r="B50" s="71"/>
      <c r="I50" s="14"/>
    </row>
    <row r="51" spans="1:9" ht="30" customHeight="1" x14ac:dyDescent="0.25">
      <c r="A51" s="3" t="s">
        <v>46</v>
      </c>
      <c r="B51" s="36" t="s">
        <v>47</v>
      </c>
      <c r="C51" s="4" t="s">
        <v>48</v>
      </c>
      <c r="D51" s="72" t="s">
        <v>31</v>
      </c>
      <c r="E51" s="73"/>
      <c r="I51" s="14"/>
    </row>
    <row r="52" spans="1:9" ht="15" customHeight="1" x14ac:dyDescent="0.25">
      <c r="A52" s="18"/>
      <c r="B52" s="5"/>
      <c r="C52" s="6"/>
      <c r="D52" s="56"/>
      <c r="E52" s="57"/>
      <c r="F52" s="7"/>
      <c r="G52" s="7"/>
      <c r="I52" s="14"/>
    </row>
    <row r="53" spans="1:9" ht="15" customHeight="1" x14ac:dyDescent="0.25">
      <c r="A53" s="18"/>
      <c r="B53" s="5"/>
      <c r="C53" s="6"/>
      <c r="D53" s="56"/>
      <c r="E53" s="57"/>
      <c r="F53" s="7"/>
      <c r="G53" s="7"/>
      <c r="I53" s="14"/>
    </row>
    <row r="54" spans="1:9" ht="15" customHeight="1" x14ac:dyDescent="0.25">
      <c r="A54" s="18"/>
      <c r="B54" s="5"/>
      <c r="C54" s="6"/>
      <c r="D54" s="56"/>
      <c r="E54" s="57"/>
      <c r="F54" s="7"/>
      <c r="G54" s="7"/>
      <c r="I54" s="14"/>
    </row>
    <row r="55" spans="1:9" x14ac:dyDescent="0.25">
      <c r="A55" s="70" t="s">
        <v>49</v>
      </c>
      <c r="B55" s="71"/>
      <c r="I55" s="14"/>
    </row>
    <row r="56" spans="1:9" ht="30" customHeight="1" x14ac:dyDescent="0.25">
      <c r="A56" s="3" t="s">
        <v>46</v>
      </c>
      <c r="B56" s="36" t="s">
        <v>47</v>
      </c>
      <c r="C56" s="4" t="s">
        <v>48</v>
      </c>
      <c r="D56" s="72" t="s">
        <v>31</v>
      </c>
      <c r="E56" s="73"/>
      <c r="F56" s="56" t="s">
        <v>50</v>
      </c>
      <c r="G56" s="57"/>
      <c r="H56" s="56" t="s">
        <v>51</v>
      </c>
      <c r="I56" s="57"/>
    </row>
    <row r="57" spans="1:9" ht="15" customHeight="1" x14ac:dyDescent="0.25">
      <c r="A57" s="18"/>
      <c r="B57" s="5"/>
      <c r="C57" s="6"/>
      <c r="D57" s="56"/>
      <c r="E57" s="57"/>
      <c r="F57" s="72"/>
      <c r="G57" s="73"/>
      <c r="H57" s="65"/>
      <c r="I57" s="66"/>
    </row>
    <row r="58" spans="1:9" ht="15" customHeight="1" x14ac:dyDescent="0.25">
      <c r="A58" s="18"/>
      <c r="B58" s="5"/>
      <c r="C58" s="6"/>
      <c r="D58" s="56"/>
      <c r="E58" s="57"/>
      <c r="F58" s="72"/>
      <c r="G58" s="73"/>
      <c r="H58" s="65"/>
      <c r="I58" s="66"/>
    </row>
    <row r="59" spans="1:9" ht="15" customHeight="1" x14ac:dyDescent="0.25">
      <c r="A59" s="18"/>
      <c r="B59" s="5"/>
      <c r="C59" s="6"/>
      <c r="D59" s="56"/>
      <c r="E59" s="57"/>
      <c r="F59" s="72"/>
      <c r="G59" s="73"/>
      <c r="H59" s="65"/>
      <c r="I59" s="66"/>
    </row>
    <row r="60" spans="1:9" ht="15" customHeight="1" x14ac:dyDescent="0.25">
      <c r="A60" s="67" t="s">
        <v>52</v>
      </c>
      <c r="B60" s="68"/>
      <c r="C60" s="68"/>
      <c r="D60" s="68"/>
      <c r="E60" s="68"/>
      <c r="F60" s="68"/>
      <c r="G60" s="68"/>
      <c r="H60" s="68"/>
      <c r="I60" s="69"/>
    </row>
    <row r="61" spans="1:9" ht="30" customHeight="1" x14ac:dyDescent="0.25">
      <c r="A61" s="8" t="s">
        <v>46</v>
      </c>
      <c r="B61" s="33" t="s">
        <v>47</v>
      </c>
      <c r="C61" s="9" t="s">
        <v>48</v>
      </c>
      <c r="D61" s="75" t="s">
        <v>31</v>
      </c>
      <c r="E61" s="76"/>
      <c r="I61" s="14"/>
    </row>
    <row r="62" spans="1:9" ht="15" customHeight="1" x14ac:dyDescent="0.25">
      <c r="A62" s="18"/>
      <c r="B62" s="5"/>
      <c r="C62" s="6"/>
      <c r="D62" s="56"/>
      <c r="E62" s="57"/>
      <c r="F62" s="7"/>
      <c r="G62" s="7"/>
      <c r="I62" s="14"/>
    </row>
    <row r="63" spans="1:9" ht="15" customHeight="1" x14ac:dyDescent="0.25">
      <c r="A63" s="18"/>
      <c r="B63" s="5"/>
      <c r="C63" s="6"/>
      <c r="D63" s="56"/>
      <c r="E63" s="57"/>
      <c r="F63" s="7"/>
      <c r="G63" s="7"/>
      <c r="I63" s="14"/>
    </row>
    <row r="64" spans="1:9" ht="15" customHeight="1" x14ac:dyDescent="0.25">
      <c r="A64" s="19"/>
      <c r="B64" s="10"/>
      <c r="C64" s="11"/>
      <c r="D64" s="58"/>
      <c r="E64" s="59"/>
      <c r="F64" s="7"/>
      <c r="G64" s="7"/>
      <c r="I64" s="14"/>
    </row>
    <row r="65" spans="1:9" x14ac:dyDescent="0.25">
      <c r="A65" s="60" t="s">
        <v>53</v>
      </c>
      <c r="B65" s="61"/>
      <c r="C65" s="61"/>
      <c r="D65" s="61"/>
      <c r="E65" s="61"/>
      <c r="F65" s="61"/>
      <c r="G65" s="61"/>
      <c r="H65" s="61"/>
      <c r="I65" s="62"/>
    </row>
    <row r="66" spans="1:9" x14ac:dyDescent="0.25">
      <c r="A66" s="63" t="s">
        <v>54</v>
      </c>
      <c r="B66" s="64"/>
      <c r="C66" s="34" t="s">
        <v>55</v>
      </c>
      <c r="D66" s="12"/>
      <c r="E66" s="12"/>
      <c r="F66" s="12"/>
      <c r="G66" s="12"/>
      <c r="H66" s="12"/>
      <c r="I66" s="13"/>
    </row>
    <row r="67" spans="1:9" x14ac:dyDescent="0.25">
      <c r="A67" s="52" t="s">
        <v>56</v>
      </c>
      <c r="B67" s="53"/>
      <c r="C67" s="35" t="s">
        <v>57</v>
      </c>
      <c r="I67" s="14"/>
    </row>
    <row r="68" spans="1:9" x14ac:dyDescent="0.25">
      <c r="A68" s="52" t="s">
        <v>6</v>
      </c>
      <c r="B68" s="53"/>
      <c r="C68" s="35" t="s">
        <v>58</v>
      </c>
      <c r="I68" s="14"/>
    </row>
    <row r="69" spans="1:9" x14ac:dyDescent="0.25">
      <c r="A69" s="52" t="s">
        <v>59</v>
      </c>
      <c r="B69" s="53"/>
      <c r="C69" s="35">
        <v>5912000</v>
      </c>
      <c r="I69" s="14"/>
    </row>
    <row r="70" spans="1:9" x14ac:dyDescent="0.25">
      <c r="A70" s="52" t="s">
        <v>60</v>
      </c>
      <c r="B70" s="53"/>
      <c r="C70" s="35">
        <v>5912020</v>
      </c>
      <c r="I70" s="14"/>
    </row>
    <row r="71" spans="1:9" x14ac:dyDescent="0.25">
      <c r="A71" s="54" t="s">
        <v>61</v>
      </c>
      <c r="B71" s="55"/>
      <c r="C71" s="15" t="s">
        <v>62</v>
      </c>
      <c r="D71" s="16"/>
      <c r="E71" s="16"/>
      <c r="F71" s="16"/>
      <c r="G71" s="16"/>
      <c r="H71" s="16"/>
      <c r="I71" s="17"/>
    </row>
  </sheetData>
  <mergeCells count="149">
    <mergeCell ref="E11:I11"/>
    <mergeCell ref="A12:D12"/>
    <mergeCell ref="E15:I15"/>
    <mergeCell ref="E14:I14"/>
    <mergeCell ref="E13:I13"/>
    <mergeCell ref="E18:I18"/>
    <mergeCell ref="E17:I17"/>
    <mergeCell ref="E16:I16"/>
    <mergeCell ref="E12:I12"/>
    <mergeCell ref="E7:I7"/>
    <mergeCell ref="A8:D8"/>
    <mergeCell ref="E8:I8"/>
    <mergeCell ref="A9:D9"/>
    <mergeCell ref="A10:D10"/>
    <mergeCell ref="E9:I9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E10:I10"/>
    <mergeCell ref="A11:D11"/>
    <mergeCell ref="A16:D16"/>
    <mergeCell ref="A17:D17"/>
    <mergeCell ref="A18:D18"/>
    <mergeCell ref="A13:D13"/>
    <mergeCell ref="A14:D14"/>
    <mergeCell ref="A15:D15"/>
    <mergeCell ref="A7:D7"/>
    <mergeCell ref="B28:C28"/>
    <mergeCell ref="E28:F28"/>
    <mergeCell ref="H28:I28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26:C26"/>
    <mergeCell ref="D26:F26"/>
    <mergeCell ref="G26:I26"/>
    <mergeCell ref="B27:C27"/>
    <mergeCell ref="E27:F27"/>
    <mergeCell ref="H27:I27"/>
    <mergeCell ref="A38:C38"/>
    <mergeCell ref="D38:F38"/>
    <mergeCell ref="G38:I38"/>
    <mergeCell ref="B29:C29"/>
    <mergeCell ref="E29:F29"/>
    <mergeCell ref="H29:I29"/>
    <mergeCell ref="B30:C30"/>
    <mergeCell ref="E30:F30"/>
    <mergeCell ref="H30:I30"/>
    <mergeCell ref="A31:I31"/>
    <mergeCell ref="A32:C32"/>
    <mergeCell ref="D32:F32"/>
    <mergeCell ref="G32:I32"/>
    <mergeCell ref="B33:C33"/>
    <mergeCell ref="E33:F33"/>
    <mergeCell ref="H33:I33"/>
    <mergeCell ref="B34:C34"/>
    <mergeCell ref="H34:I34"/>
    <mergeCell ref="B35:C35"/>
    <mergeCell ref="H35:I35"/>
    <mergeCell ref="E34:F35"/>
    <mergeCell ref="B36:C36"/>
    <mergeCell ref="E36:F36"/>
    <mergeCell ref="H36:I36"/>
    <mergeCell ref="A37:I37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</mergeCells>
  <hyperlinks>
    <hyperlink ref="C71" r:id="rId1" xr:uid="{00000000-0004-0000-0000-000000000000}"/>
  </hyperlinks>
  <printOptions gridLines="1"/>
  <pageMargins left="0.7" right="0.7" top="0.75" bottom="0.75" header="0.3" footer="0.3"/>
  <pageSetup paperSize="9" orientation="portrait" horizontalDpi="1200" verticalDpi="1200" r:id="rId2"/>
  <ignoredErrors>
    <ignoredError sqref="E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activeCell="F20" sqref="F20"/>
    </sheetView>
  </sheetViews>
  <sheetFormatPr defaultRowHeight="15" x14ac:dyDescent="0.25"/>
  <cols>
    <col min="3" max="3" width="14.42578125" customWidth="1"/>
    <col min="4" max="4" width="7.140625" customWidth="1"/>
    <col min="5" max="5" width="11.5703125" customWidth="1"/>
    <col min="6" max="6" width="18.5703125" customWidth="1"/>
    <col min="7" max="7" width="16.7109375" customWidth="1"/>
    <col min="8" max="8" width="10.140625" bestFit="1" customWidth="1"/>
  </cols>
  <sheetData>
    <row r="1" spans="1:8" ht="20.25" thickBot="1" x14ac:dyDescent="0.35">
      <c r="A1" s="22" t="s">
        <v>85</v>
      </c>
      <c r="B1" s="22"/>
      <c r="C1" s="22"/>
      <c r="D1" s="22"/>
      <c r="E1" s="22"/>
      <c r="F1" s="23"/>
      <c r="G1" s="22"/>
    </row>
    <row r="2" spans="1:8" ht="15.75" thickTop="1" x14ac:dyDescent="0.25">
      <c r="F2" s="24"/>
    </row>
    <row r="3" spans="1:8" x14ac:dyDescent="0.25">
      <c r="E3" s="39" t="s">
        <v>74</v>
      </c>
      <c r="F3" s="111">
        <v>818007</v>
      </c>
      <c r="G3" s="39" t="s">
        <v>63</v>
      </c>
    </row>
    <row r="4" spans="1:8" x14ac:dyDescent="0.25">
      <c r="E4" s="39" t="s">
        <v>72</v>
      </c>
      <c r="F4" s="110">
        <v>653496</v>
      </c>
      <c r="G4" t="s">
        <v>63</v>
      </c>
      <c r="H4" s="51"/>
    </row>
    <row r="5" spans="1:8" x14ac:dyDescent="0.25">
      <c r="E5" t="s">
        <v>84</v>
      </c>
      <c r="G5" s="51"/>
    </row>
    <row r="6" spans="1:8" ht="20.25" thickBot="1" x14ac:dyDescent="0.35">
      <c r="A6" s="38" t="s">
        <v>86</v>
      </c>
      <c r="B6" s="22"/>
      <c r="C6" s="22"/>
      <c r="D6" s="22"/>
      <c r="E6" s="22"/>
      <c r="F6" s="22"/>
      <c r="G6" s="37"/>
    </row>
    <row r="7" spans="1:8" ht="20.25" thickTop="1" x14ac:dyDescent="0.3">
      <c r="A7" s="25"/>
      <c r="B7" s="25"/>
      <c r="C7" s="25"/>
      <c r="D7" s="25"/>
      <c r="F7" s="24"/>
    </row>
    <row r="8" spans="1:8" x14ac:dyDescent="0.25">
      <c r="A8" s="107" t="s">
        <v>77</v>
      </c>
      <c r="B8" s="108"/>
      <c r="C8" s="108"/>
      <c r="D8" s="109"/>
      <c r="E8" s="40"/>
      <c r="F8" s="41" t="s">
        <v>75</v>
      </c>
      <c r="G8" s="42" t="s">
        <v>76</v>
      </c>
    </row>
    <row r="9" spans="1:8" x14ac:dyDescent="0.25">
      <c r="A9" s="43" t="s">
        <v>82</v>
      </c>
      <c r="B9" s="43"/>
      <c r="C9" s="43"/>
      <c r="D9" s="43"/>
      <c r="E9" s="43" t="s">
        <v>64</v>
      </c>
      <c r="F9" s="44">
        <f>SUM($F$3)</f>
        <v>818007</v>
      </c>
      <c r="G9" s="45">
        <f>SUM((F9)*(0.9*0.51*0.19))</f>
        <v>71338.390470000013</v>
      </c>
    </row>
    <row r="10" spans="1:8" x14ac:dyDescent="0.25">
      <c r="A10" s="26" t="s">
        <v>81</v>
      </c>
      <c r="B10" s="27"/>
      <c r="C10" s="27"/>
      <c r="D10" s="28"/>
      <c r="E10" s="29" t="s">
        <v>65</v>
      </c>
      <c r="F10" s="44">
        <f>SUM($F$3)</f>
        <v>818007</v>
      </c>
      <c r="G10" s="46">
        <f>SUM((F10)*(0.9*0.065*0.15))</f>
        <v>7178.0114249999997</v>
      </c>
    </row>
    <row r="11" spans="1:8" x14ac:dyDescent="0.25">
      <c r="A11" s="43" t="s">
        <v>78</v>
      </c>
      <c r="B11" s="43"/>
      <c r="C11" s="43"/>
      <c r="D11" s="43"/>
      <c r="E11" s="43" t="s">
        <v>66</v>
      </c>
      <c r="F11" s="44">
        <f>SUM($F$3)</f>
        <v>818007</v>
      </c>
      <c r="G11" s="45">
        <f>SUM((F11)*(0.9*0.01*0.44))</f>
        <v>3239.3077200000007</v>
      </c>
    </row>
    <row r="12" spans="1:8" x14ac:dyDescent="0.25">
      <c r="A12" s="26" t="s">
        <v>80</v>
      </c>
      <c r="B12" s="27"/>
      <c r="C12" s="27"/>
      <c r="D12" s="28"/>
      <c r="E12" s="29" t="s">
        <v>67</v>
      </c>
      <c r="F12" s="44">
        <f>SUM($F$3)</f>
        <v>818007</v>
      </c>
      <c r="G12" s="46">
        <f>SUM((F12)*(0.9*0.065*0.48))</f>
        <v>22969.636559999999</v>
      </c>
    </row>
    <row r="13" spans="1:8" x14ac:dyDescent="0.25">
      <c r="A13" s="43" t="s">
        <v>79</v>
      </c>
      <c r="B13" s="43"/>
      <c r="C13" s="43"/>
      <c r="D13" s="43"/>
      <c r="E13" s="43" t="s">
        <v>68</v>
      </c>
      <c r="F13" s="44">
        <f>SUM($F$3)</f>
        <v>818007</v>
      </c>
      <c r="G13" s="45">
        <f>SUM((F13)*(0.9*0.01*0.21))</f>
        <v>1546.0332300000002</v>
      </c>
    </row>
    <row r="14" spans="1:8" x14ac:dyDescent="0.25">
      <c r="F14" s="24"/>
    </row>
    <row r="15" spans="1:8" x14ac:dyDescent="0.25">
      <c r="F15" s="24"/>
    </row>
    <row r="16" spans="1:8" x14ac:dyDescent="0.25">
      <c r="F16" s="24"/>
    </row>
    <row r="17" spans="1:7" x14ac:dyDescent="0.25">
      <c r="F17" s="24"/>
    </row>
    <row r="18" spans="1:7" ht="15.75" thickBot="1" x14ac:dyDescent="0.3">
      <c r="F18" s="24"/>
    </row>
    <row r="19" spans="1:7" ht="16.5" thickBot="1" x14ac:dyDescent="0.3">
      <c r="A19" s="47" t="s">
        <v>69</v>
      </c>
      <c r="B19" s="48"/>
      <c r="C19" s="48"/>
      <c r="D19" s="48"/>
      <c r="E19" s="48"/>
      <c r="F19" s="49">
        <f>(G13+G11)/(F4/1000)</f>
        <v>7.3226782566381443</v>
      </c>
      <c r="G19" s="50" t="s">
        <v>70</v>
      </c>
    </row>
    <row r="20" spans="1:7" x14ac:dyDescent="0.25">
      <c r="F20" s="24"/>
    </row>
    <row r="21" spans="1:7" x14ac:dyDescent="0.25">
      <c r="F21" s="30"/>
      <c r="G21" s="31"/>
    </row>
    <row r="24" spans="1:7" x14ac:dyDescent="0.25">
      <c r="A24" t="s">
        <v>71</v>
      </c>
    </row>
    <row r="38" spans="1:1" ht="15.75" x14ac:dyDescent="0.25">
      <c r="A38" s="32" t="s">
        <v>83</v>
      </c>
    </row>
  </sheetData>
  <mergeCells count="1">
    <mergeCell ref="A8:D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E066BB9B0E045B4045F46E6DA4FBB" ma:contentTypeVersion="17" ma:contentTypeDescription="Create a new document." ma:contentTypeScope="" ma:versionID="f5b372506bf3bfc2c45ea1b86e2cbe42">
  <xsd:schema xmlns:xsd="http://www.w3.org/2001/XMLSchema" xmlns:xs="http://www.w3.org/2001/XMLSchema" xmlns:p="http://schemas.microsoft.com/office/2006/metadata/properties" xmlns:ns2="2c01e033-d34a-412d-840b-92cfd40fe4b5" xmlns:ns3="7db6dd1b-4037-48d3-9f1e-34c4ae4f10ec" targetNamespace="http://schemas.microsoft.com/office/2006/metadata/properties" ma:root="true" ma:fieldsID="658e2c69dda04f2a047eebe74f6606df" ns2:_="" ns3:_="">
    <xsd:import namespace="2c01e033-d34a-412d-840b-92cfd40fe4b5"/>
    <xsd:import namespace="7db6dd1b-4037-48d3-9f1e-34c4ae4f1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1e033-d34a-412d-840b-92cfd40fe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797c51-7666-4bce-a03c-ebbf52ba6c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dd1b-4037-48d3-9f1e-34c4ae4f1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73c8de-52c5-40b3-81b9-a216da1cda62}" ma:internalName="TaxCatchAll" ma:showField="CatchAllData" ma:web="7db6dd1b-4037-48d3-9f1e-34c4ae4f1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b6dd1b-4037-48d3-9f1e-34c4ae4f10ec" xsi:nil="true"/>
    <lcf76f155ced4ddcb4097134ff3c332f xmlns="2c01e033-d34a-412d-840b-92cfd40fe4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B65F5D-5B60-4888-9465-06794D86F6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F59C04-A6A4-45F8-B8D2-F9CED5480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1e033-d34a-412d-840b-92cfd40fe4b5"/>
    <ds:schemaRef ds:uri="7db6dd1b-4037-48d3-9f1e-34c4ae4f1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CD824B-9066-475E-B7AD-C6CEBDAE8C79}">
  <ds:schemaRefs>
    <ds:schemaRef ds:uri="http://schemas.microsoft.com/office/2006/metadata/properties"/>
    <ds:schemaRef ds:uri="http://schemas.microsoft.com/office/infopath/2007/PartnerControls"/>
    <ds:schemaRef ds:uri="7db6dd1b-4037-48d3-9f1e-34c4ae4f10ec"/>
    <ds:schemaRef ds:uri="2c01e033-d34a-412d-840b-92cfd40fe4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Utstreymisbokhald_Arnarlax</vt:lpstr>
      <vt:lpstr>Utreikningar</vt:lpstr>
      <vt:lpstr>Utstreymisbokhald_Arnarlax!Print_Area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gislij</dc:creator>
  <cp:keywords/>
  <dc:description/>
  <cp:lastModifiedBy>Silja Baldvinsdóttir</cp:lastModifiedBy>
  <cp:revision/>
  <dcterms:created xsi:type="dcterms:W3CDTF">2009-06-24T11:14:49Z</dcterms:created>
  <dcterms:modified xsi:type="dcterms:W3CDTF">2023-08-17T09:25:43Z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0x010100254E066BB9B0E045B4045F46E6DA4FBB</vt:lpwstr>
  </property>
  <property fmtid="{D5CDD505-2E9C-101B-9397-08002B2CF9AE}" pid="3" name="MediaServiceImageTags">
    <vt:lpwstr/>
  </property>
</Properties>
</file>